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6780"/>
  </bookViews>
  <sheets>
    <sheet name="Chart1" sheetId="2" r:id="rId1"/>
    <sheet name="Sheet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C15" i="1"/>
  <c r="D15" i="1"/>
  <c r="E15" i="1"/>
  <c r="F15" i="1"/>
  <c r="F16" i="1"/>
  <c r="E16" i="1"/>
  <c r="D16" i="1"/>
  <c r="C16" i="1"/>
  <c r="D8" i="1" l="1"/>
  <c r="F8" i="1"/>
  <c r="C8" i="1"/>
  <c r="E7" i="1"/>
  <c r="G7" i="1"/>
  <c r="G8" i="1" s="1"/>
  <c r="D7" i="1"/>
  <c r="F7" i="1"/>
  <c r="C7" i="1"/>
  <c r="B7" i="1"/>
</calcChain>
</file>

<file path=xl/sharedStrings.xml><?xml version="1.0" encoding="utf-8"?>
<sst xmlns="http://schemas.openxmlformats.org/spreadsheetml/2006/main" count="21" uniqueCount="20">
  <si>
    <t>80 AFUE
14 SEER, 12.2 EER</t>
  </si>
  <si>
    <t>Space Heating</t>
  </si>
  <si>
    <t>Space Cooling</t>
  </si>
  <si>
    <t>Water Heating</t>
  </si>
  <si>
    <t>IAQ Ventilation</t>
  </si>
  <si>
    <t>Compliance Total</t>
  </si>
  <si>
    <t>92 AFUE
17 SEER, 13 EER</t>
  </si>
  <si>
    <t>8.2 HSPF
14 SEER, 12.2 EER</t>
  </si>
  <si>
    <t>9.5 HSPF
17 SEER, 13 EER</t>
  </si>
  <si>
    <t>*All runs completed with the 2,100ft2 CEC prototype &amp; CBECC-Res v4</t>
  </si>
  <si>
    <t>Gas/Electric Standard</t>
  </si>
  <si>
    <t>Heat Pump Standard</t>
  </si>
  <si>
    <t>Gas/Electric 
Annual TDV (kTDV/ft2-yr)</t>
  </si>
  <si>
    <t>Heat Pump 
Annual TDV (kTDV/ft2-yr)</t>
  </si>
  <si>
    <t>Compliance Margin</t>
  </si>
  <si>
    <t>-</t>
  </si>
  <si>
    <t>Min AFUE</t>
  </si>
  <si>
    <t>Hi Eff AFUE</t>
  </si>
  <si>
    <t>Min HP</t>
  </si>
  <si>
    <t>Hi Eff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</si>
</sst>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3" fillId="2" borderId="3" xfId="0" applyFont="1" applyFill="1" applyBorder="1"/>
    <xf numFmtId="0" fontId="3" fillId="3" borderId="3" xfId="0" applyFont="1" applyFill="1" applyBorder="1"/>
    <xf numFmtId="0" fontId="4" fillId="0" borderId="0" xfId="0" applyFont="1"/>
    <xf numFmtId="0" fontId="3" fillId="2" borderId="3" xfId="0" applyFont="1" applyFill="1" applyBorder="1" applyAlignment="1">
      <alignment horizontal="right"/>
    </xf>
    <xf numFmtId="164" fontId="3" fillId="3" borderId="3" xfId="1" applyNumberFormat="1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Compliance</a:t>
            </a:r>
            <a:r>
              <a:rPr lang="en-US" baseline="0"/>
              <a:t> Margins Furnace/Heat Pump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03654916054374E-2"/>
          <c:y val="8.5039759272163992E-2"/>
          <c:w val="0.89332331348499594"/>
          <c:h val="0.864330246152773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Sheet1!$C$21:$F$21</c:f>
              <c:strCache>
                <c:ptCount val="4"/>
                <c:pt idx="0">
                  <c:v>Min AFUE</c:v>
                </c:pt>
                <c:pt idx="1">
                  <c:v>Hi Eff AFUE</c:v>
                </c:pt>
                <c:pt idx="2">
                  <c:v>Min HP</c:v>
                </c:pt>
                <c:pt idx="3">
                  <c:v>Hi Eff HP</c:v>
                </c:pt>
              </c:strCache>
            </c:strRef>
          </c:cat>
          <c:val>
            <c:numRef>
              <c:f>Sheet1!$C$22:$F$22</c:f>
              <c:numCache>
                <c:formatCode>0.0%</c:formatCode>
                <c:ptCount val="4"/>
                <c:pt idx="0">
                  <c:v>1.962689467547607E-2</c:v>
                </c:pt>
                <c:pt idx="1">
                  <c:v>8.7640886125145756E-2</c:v>
                </c:pt>
                <c:pt idx="2">
                  <c:v>1.8075918859208673E-2</c:v>
                </c:pt>
                <c:pt idx="3">
                  <c:v>8.877284595300261E-2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5792"/>
        <c:axId val="61506304"/>
      </c:barChart>
      <c:catAx>
        <c:axId val="5558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61506304"/>
        <c:crosses val="autoZero"/>
        <c:auto val="1"/>
        <c:lblAlgn val="ctr"/>
        <c:lblOffset val="100"/>
        <c:noMultiLvlLbl val="0"/>
      </c:catAx>
      <c:valAx>
        <c:axId val="61506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 Better 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5558579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Sheet1!$C$15:$F$15</c:f>
              <c:strCache>
                <c:ptCount val="4"/>
                <c:pt idx="0">
                  <c:v>80 AFUE
14 SEER, 12.2 EER</c:v>
                </c:pt>
                <c:pt idx="1">
                  <c:v>92 AFUE
17 SEER, 13 EER</c:v>
                </c:pt>
                <c:pt idx="2">
                  <c:v>8.2 HSPF
14 SEER, 12.2 EER</c:v>
                </c:pt>
                <c:pt idx="3">
                  <c:v>9.5 HSPF
17 SEER, 13 EER</c:v>
                </c:pt>
              </c:strCache>
            </c:strRef>
          </c:cat>
          <c:val>
            <c:numRef>
              <c:f>Sheet1!$C$16:$F$16</c:f>
              <c:numCache>
                <c:formatCode>General</c:formatCode>
                <c:ptCount val="4"/>
                <c:pt idx="0">
                  <c:v>21.82</c:v>
                </c:pt>
                <c:pt idx="1">
                  <c:v>19.22</c:v>
                </c:pt>
                <c:pt idx="2">
                  <c:v>20.329999999999998</c:v>
                </c:pt>
                <c:pt idx="3">
                  <c:v>17.7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61536"/>
        <c:axId val="74323456"/>
      </c:barChart>
      <c:catAx>
        <c:axId val="7416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74323456"/>
        <c:crosses val="autoZero"/>
        <c:auto val="1"/>
        <c:lblAlgn val="ctr"/>
        <c:lblOffset val="100"/>
        <c:noMultiLvlLbl val="0"/>
      </c:catAx>
      <c:valAx>
        <c:axId val="7432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16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782" cy="62839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0.19528</cdr:x>
      <cdr:y>0.17599</cdr:y>
    </cdr:from>
    <cdr:to>
      <cdr:x>0.36551</cdr:x>
      <cdr:y>0.33019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94044" y="1105922"/>
          <a:ext cx="1476695" cy="96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400"/>
            <a:t>Incremental</a:t>
          </a:r>
          <a:r>
            <a:rPr lang="en-US" sz="1400" baseline="0"/>
            <a:t> Cost in 2021 = </a:t>
          </a:r>
          <a:r>
            <a:rPr lang="en-US" sz="1400" b="1" baseline="0"/>
            <a:t>$0</a:t>
          </a:r>
        </a:p>
        <a:p xmlns:a="http://schemas.openxmlformats.org/drawingml/2006/main">
          <a:r>
            <a:rPr lang="en-US" sz="1400" b="0" baseline="0"/>
            <a:t>Gas Heat the lower cost option</a:t>
          </a:r>
          <a:endParaRPr lang="en-US" sz="1400" b="0"/>
        </a:p>
      </cdr:txBody>
    </cdr:sp>
  </cdr:relSizeAnchor>
  <cdr:relSizeAnchor xmlns:cdr="http://schemas.openxmlformats.org/drawingml/2006/chartDrawing">
    <cdr:from>
      <cdr:x>0.6448</cdr:x>
      <cdr:y>0.21058</cdr:y>
    </cdr:from>
    <cdr:to>
      <cdr:x>0.75021</cdr:x>
      <cdr:y>0.35609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93540" y="13232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0.62712</cdr:x>
      <cdr:y>0.16989</cdr:y>
    </cdr:from>
    <cdr:to>
      <cdr:x>0.80029</cdr:x>
      <cdr:y>0.25433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40117" y="1067567"/>
          <a:ext cx="1502265" cy="530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400"/>
            <a:t>Incremental Cost in 2021 = </a:t>
          </a:r>
          <a:r>
            <a:rPr lang="en-US" sz="1400" b="1"/>
            <a:t>$500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14</xdr:row>
      <xdr:rowOff>133350</xdr:rowOff>
    </xdr:from>
    <xdr:to>
      <xdr:col>14</xdr:col>
      <xdr:colOff>38100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2" workbookViewId="0">
      <selection activeCell="F22" sqref="F22"/>
    </sheetView>
  </sheetViews>
  <sheetFormatPr defaultRowHeight="15" x14ac:dyDescent="0.25"/>
  <cols>
    <col min="1" max="1" width="19.140625" customWidth="1"/>
    <col min="2" max="7" width="14.42578125" customWidth="1"/>
  </cols>
  <sheetData>
    <row r="1" spans="1:7" ht="29.25" customHeight="1" x14ac:dyDescent="0.25">
      <c r="A1" s="20"/>
      <c r="B1" s="22" t="s">
        <v>12</v>
      </c>
      <c r="C1" s="23"/>
      <c r="D1" s="24"/>
      <c r="E1" s="22" t="s">
        <v>13</v>
      </c>
      <c r="F1" s="23"/>
      <c r="G1" s="24"/>
    </row>
    <row r="2" spans="1:7" s="10" customFormat="1" ht="45" x14ac:dyDescent="0.25">
      <c r="A2" s="21"/>
      <c r="B2" s="8" t="s">
        <v>10</v>
      </c>
      <c r="C2" s="9" t="s">
        <v>0</v>
      </c>
      <c r="D2" s="9" t="s">
        <v>6</v>
      </c>
      <c r="E2" s="8" t="s">
        <v>11</v>
      </c>
      <c r="F2" s="9" t="s">
        <v>7</v>
      </c>
      <c r="G2" s="9" t="s">
        <v>8</v>
      </c>
    </row>
    <row r="3" spans="1:7" x14ac:dyDescent="0.25">
      <c r="A3" s="7" t="s">
        <v>1</v>
      </c>
      <c r="B3" s="2">
        <v>22.33</v>
      </c>
      <c r="C3" s="4">
        <v>21.82</v>
      </c>
      <c r="D3" s="4">
        <v>19.22</v>
      </c>
      <c r="E3" s="2">
        <v>20.66</v>
      </c>
      <c r="F3" s="4">
        <v>20.329999999999998</v>
      </c>
      <c r="G3" s="4">
        <v>17.7</v>
      </c>
    </row>
    <row r="4" spans="1:7" x14ac:dyDescent="0.25">
      <c r="A4" s="7" t="s">
        <v>2</v>
      </c>
      <c r="B4" s="2">
        <v>14.64</v>
      </c>
      <c r="C4" s="4">
        <v>14.14</v>
      </c>
      <c r="D4" s="4">
        <v>13.24</v>
      </c>
      <c r="E4" s="2">
        <v>14.64</v>
      </c>
      <c r="F4" s="4">
        <v>14.07</v>
      </c>
      <c r="G4" s="4">
        <v>13.18</v>
      </c>
    </row>
    <row r="5" spans="1:7" x14ac:dyDescent="0.25">
      <c r="A5" s="7" t="s">
        <v>4</v>
      </c>
      <c r="B5" s="2">
        <v>1.1299999999999999</v>
      </c>
      <c r="C5" s="4">
        <v>1.1299999999999999</v>
      </c>
      <c r="D5" s="4">
        <v>1.1299999999999999</v>
      </c>
      <c r="E5" s="2">
        <v>1.1299999999999999</v>
      </c>
      <c r="F5" s="4">
        <v>1.1299999999999999</v>
      </c>
      <c r="G5" s="4">
        <v>1.1299999999999999</v>
      </c>
    </row>
    <row r="6" spans="1:7" ht="15.75" thickBot="1" x14ac:dyDescent="0.3">
      <c r="A6" s="6" t="s">
        <v>3</v>
      </c>
      <c r="B6" s="3">
        <v>13.36</v>
      </c>
      <c r="C6" s="5">
        <v>13.36</v>
      </c>
      <c r="D6" s="5">
        <v>13.36</v>
      </c>
      <c r="E6" s="3">
        <v>13.36</v>
      </c>
      <c r="F6" s="5">
        <v>13.36</v>
      </c>
      <c r="G6" s="5">
        <v>13.36</v>
      </c>
    </row>
    <row r="7" spans="1:7" s="14" customFormat="1" ht="15.75" thickTop="1" x14ac:dyDescent="0.25">
      <c r="A7" s="11" t="s">
        <v>5</v>
      </c>
      <c r="B7" s="12">
        <f t="shared" ref="B7:G7" si="0">SUM(B3:B6)</f>
        <v>51.46</v>
      </c>
      <c r="C7" s="13">
        <f t="shared" si="0"/>
        <v>50.45</v>
      </c>
      <c r="D7" s="13">
        <f t="shared" si="0"/>
        <v>46.95</v>
      </c>
      <c r="E7" s="12">
        <f t="shared" si="0"/>
        <v>49.79</v>
      </c>
      <c r="F7" s="13">
        <f t="shared" si="0"/>
        <v>48.89</v>
      </c>
      <c r="G7" s="13">
        <f t="shared" si="0"/>
        <v>45.37</v>
      </c>
    </row>
    <row r="8" spans="1:7" s="14" customFormat="1" x14ac:dyDescent="0.25">
      <c r="A8" s="11" t="s">
        <v>14</v>
      </c>
      <c r="B8" s="15" t="s">
        <v>15</v>
      </c>
      <c r="C8" s="16">
        <f>1-C7/B7</f>
        <v>1.962689467547607E-2</v>
      </c>
      <c r="D8" s="16">
        <f>1-D7/B7</f>
        <v>8.7640886125145756E-2</v>
      </c>
      <c r="E8" s="15" t="s">
        <v>15</v>
      </c>
      <c r="F8" s="16">
        <f>1-F7/E7</f>
        <v>1.8075918859208673E-2</v>
      </c>
      <c r="G8" s="16">
        <f>1-G7/E7</f>
        <v>8.877284595300261E-2</v>
      </c>
    </row>
    <row r="10" spans="1:7" x14ac:dyDescent="0.25">
      <c r="A10" t="s">
        <v>9</v>
      </c>
    </row>
    <row r="13" spans="1:7" x14ac:dyDescent="0.25">
      <c r="D13" s="1"/>
    </row>
    <row r="14" spans="1:7" x14ac:dyDescent="0.25">
      <c r="D14" s="1"/>
    </row>
    <row r="15" spans="1:7" x14ac:dyDescent="0.25">
      <c r="C15" t="str">
        <f>C2</f>
        <v>80 AFUE
14 SEER, 12.2 EER</v>
      </c>
      <c r="D15" s="1" t="str">
        <f>D2</f>
        <v>92 AFUE
17 SEER, 13 EER</v>
      </c>
      <c r="E15" t="str">
        <f>F2</f>
        <v>8.2 HSPF
14 SEER, 12.2 EER</v>
      </c>
      <c r="F15" t="str">
        <f>G2</f>
        <v>9.5 HSPF
17 SEER, 13 EER</v>
      </c>
    </row>
    <row r="16" spans="1:7" x14ac:dyDescent="0.25">
      <c r="C16">
        <f>C3</f>
        <v>21.82</v>
      </c>
      <c r="D16" s="1">
        <f>D3</f>
        <v>19.22</v>
      </c>
      <c r="E16">
        <f>F3</f>
        <v>20.329999999999998</v>
      </c>
      <c r="F16">
        <f>G3</f>
        <v>17.7</v>
      </c>
    </row>
    <row r="21" spans="3:6" x14ac:dyDescent="0.25">
      <c r="C21" s="18" t="s">
        <v>16</v>
      </c>
      <c r="D21" s="19" t="s">
        <v>17</v>
      </c>
      <c r="E21" s="18" t="s">
        <v>18</v>
      </c>
      <c r="F21" s="18" t="s">
        <v>19</v>
      </c>
    </row>
    <row r="22" spans="3:6" x14ac:dyDescent="0.25">
      <c r="C22" s="17">
        <f>C8</f>
        <v>1.962689467547607E-2</v>
      </c>
      <c r="D22" s="17">
        <f>D8</f>
        <v>8.7640886125145756E-2</v>
      </c>
      <c r="E22" s="17">
        <f>F8</f>
        <v>1.8075918859208673E-2</v>
      </c>
      <c r="F22" s="17">
        <f>G8</f>
        <v>8.877284595300261E-2</v>
      </c>
    </row>
  </sheetData>
  <mergeCells count="3">
    <mergeCell ref="A1:A2"/>
    <mergeCell ref="B1:D1"/>
    <mergeCell ref="E1:G1"/>
  </mergeCell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89447-0C93-4ABD-9016-71E600058268}"/>
</file>

<file path=customXml/itemProps2.xml><?xml version="1.0" encoding="utf-8"?>
<ds:datastoreItem xmlns:ds="http://schemas.openxmlformats.org/officeDocument/2006/customXml" ds:itemID="{3842BD60-21CE-41AB-A015-74EA5061E14E}"/>
</file>

<file path=customXml/itemProps3.xml><?xml version="1.0" encoding="utf-8"?>
<ds:datastoreItem xmlns:ds="http://schemas.openxmlformats.org/officeDocument/2006/customXml" ds:itemID="{A0BCC193-776C-4A02-B568-D1DCA6FE6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agerman</dc:creator>
  <cp:lastModifiedBy>Marshall B. Hunt</cp:lastModifiedBy>
  <dcterms:created xsi:type="dcterms:W3CDTF">2015-07-28T17:49:00Z</dcterms:created>
  <dcterms:modified xsi:type="dcterms:W3CDTF">2015-07-28T22:10:07Z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