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K20" i="1"/>
  <c r="K19" i="1"/>
  <c r="K17" i="1"/>
  <c r="K16" i="1"/>
  <c r="K15" i="1"/>
  <c r="K13" i="1"/>
  <c r="K12" i="1"/>
  <c r="K11" i="1"/>
  <c r="K10" i="1"/>
  <c r="K9" i="1"/>
  <c r="K8" i="1"/>
  <c r="K7" i="1"/>
  <c r="K5" i="1"/>
  <c r="K4" i="1"/>
  <c r="K2" i="1"/>
  <c r="D5" i="2"/>
  <c r="D4" i="2"/>
  <c r="D3" i="2"/>
  <c r="G18" i="1"/>
  <c r="K18" i="1" s="1"/>
  <c r="G14" i="1"/>
  <c r="K14" i="1" s="1"/>
  <c r="G10" i="1"/>
  <c r="G6" i="1"/>
  <c r="G5" i="1" s="1"/>
  <c r="L2" i="1" l="1"/>
  <c r="G3" i="1"/>
  <c r="K3" i="1" s="1"/>
  <c r="K6" i="1"/>
</calcChain>
</file>

<file path=xl/sharedStrings.xml><?xml version="1.0" encoding="utf-8"?>
<sst xmlns="http://schemas.openxmlformats.org/spreadsheetml/2006/main" count="28" uniqueCount="16">
  <si>
    <t>Yes</t>
  </si>
  <si>
    <t xml:space="preserve">Water Heater Vent Resizing     </t>
  </si>
  <si>
    <t>Low Cost</t>
  </si>
  <si>
    <t>High Cost</t>
  </si>
  <si>
    <t>No</t>
  </si>
  <si>
    <t>Single Family Detached</t>
  </si>
  <si>
    <t>Single Family Attached</t>
  </si>
  <si>
    <t>Multiple Family</t>
  </si>
  <si>
    <t>Replacement of Existing Noncondensing Furnace</t>
  </si>
  <si>
    <t>Percent of Annual Shipments</t>
  </si>
  <si>
    <t>Average Increased Installation Cost</t>
  </si>
  <si>
    <t>Common Vent for Water Heater and Furnace</t>
  </si>
  <si>
    <t>sfd case a</t>
  </si>
  <si>
    <t>vent</t>
  </si>
  <si>
    <t>cond</t>
  </si>
  <si>
    <t>sfd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</si>
</sst>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%"/>
    <numFmt numFmtId="170" formatCode="_(&quot;$&quot;* #,##0_);_(&quot;$&quot;* \(#,##0\);_(&quot;$&quot;* &quot;-&quot;??_);_(@_)"/>
    <numFmt numFmtId="173" formatCode="_(* #,##0_);_(* \(#,##0\);_(* &quot;-&quot;??_);_(@_)"/>
    <numFmt numFmtId="175" formatCode="_(* #,##0_);_(* \(#,##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8" fontId="0" fillId="0" borderId="0" xfId="3" applyNumberFormat="1" applyFont="1"/>
    <xf numFmtId="170" fontId="0" fillId="0" borderId="1" xfId="2" applyNumberFormat="1" applyFont="1" applyBorder="1"/>
    <xf numFmtId="0" fontId="3" fillId="0" borderId="1" xfId="0" applyFont="1" applyBorder="1"/>
    <xf numFmtId="170" fontId="3" fillId="0" borderId="1" xfId="2" applyNumberFormat="1" applyFont="1" applyBorder="1"/>
    <xf numFmtId="170" fontId="3" fillId="0" borderId="2" xfId="2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 vertical="center" indent="15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center" indent="15"/>
    </xf>
    <xf numFmtId="0" fontId="0" fillId="5" borderId="1" xfId="0" applyFill="1" applyBorder="1"/>
    <xf numFmtId="170" fontId="0" fillId="5" borderId="1" xfId="2" applyNumberFormat="1" applyFont="1" applyFill="1" applyBorder="1"/>
    <xf numFmtId="0" fontId="0" fillId="6" borderId="1" xfId="0" applyFill="1" applyBorder="1"/>
    <xf numFmtId="170" fontId="0" fillId="6" borderId="1" xfId="2" applyNumberFormat="1" applyFont="1" applyFill="1" applyBorder="1"/>
    <xf numFmtId="168" fontId="0" fillId="0" borderId="0" xfId="0" applyNumberFormat="1"/>
    <xf numFmtId="0" fontId="0" fillId="7" borderId="1" xfId="0" applyFill="1" applyBorder="1"/>
    <xf numFmtId="0" fontId="0" fillId="8" borderId="1" xfId="0" applyFill="1" applyBorder="1" applyAlignment="1">
      <alignment vertical="center"/>
    </xf>
    <xf numFmtId="0" fontId="0" fillId="8" borderId="1" xfId="0" applyFill="1" applyBorder="1"/>
    <xf numFmtId="0" fontId="0" fillId="9" borderId="1" xfId="0" applyFill="1" applyBorder="1" applyAlignment="1">
      <alignment vertical="center"/>
    </xf>
    <xf numFmtId="0" fontId="0" fillId="9" borderId="1" xfId="0" applyFill="1" applyBorder="1"/>
    <xf numFmtId="170" fontId="0" fillId="9" borderId="1" xfId="2" applyNumberFormat="1" applyFont="1" applyFill="1" applyBorder="1"/>
    <xf numFmtId="173" fontId="0" fillId="0" borderId="0" xfId="1" applyNumberFormat="1" applyFont="1"/>
    <xf numFmtId="175" fontId="0" fillId="0" borderId="0" xfId="0" applyNumberFormat="1"/>
    <xf numFmtId="0" fontId="2" fillId="0" borderId="3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wrapText="1"/>
    </xf>
    <xf numFmtId="168" fontId="3" fillId="0" borderId="6" xfId="3" applyNumberFormat="1" applyFont="1" applyBorder="1" applyAlignment="1">
      <alignment horizontal="center" wrapText="1"/>
    </xf>
    <xf numFmtId="0" fontId="0" fillId="3" borderId="7" xfId="0" applyFill="1" applyBorder="1"/>
    <xf numFmtId="168" fontId="0" fillId="0" borderId="8" xfId="3" applyNumberFormat="1" applyFont="1" applyBorder="1"/>
    <xf numFmtId="0" fontId="0" fillId="0" borderId="9" xfId="0" applyBorder="1" applyAlignment="1">
      <alignment horizontal="center" vertical="center"/>
    </xf>
    <xf numFmtId="168" fontId="0" fillId="8" borderId="8" xfId="3" applyNumberFormat="1" applyFont="1" applyFill="1" applyBorder="1"/>
    <xf numFmtId="0" fontId="0" fillId="3" borderId="9" xfId="0" applyFill="1" applyBorder="1"/>
    <xf numFmtId="168" fontId="0" fillId="7" borderId="8" xfId="3" applyNumberFormat="1" applyFont="1" applyFill="1" applyBorder="1"/>
    <xf numFmtId="168" fontId="0" fillId="5" borderId="8" xfId="3" applyNumberFormat="1" applyFont="1" applyFill="1" applyBorder="1"/>
    <xf numFmtId="168" fontId="3" fillId="0" borderId="8" xfId="3" applyNumberFormat="1" applyFont="1" applyBorder="1"/>
    <xf numFmtId="0" fontId="0" fillId="3" borderId="9" xfId="0" applyFill="1" applyBorder="1" applyAlignment="1">
      <alignment horizontal="left" vertical="center" indent="15"/>
    </xf>
    <xf numFmtId="10" fontId="3" fillId="0" borderId="8" xfId="3" applyNumberFormat="1" applyFont="1" applyBorder="1"/>
    <xf numFmtId="168" fontId="0" fillId="6" borderId="8" xfId="3" applyNumberFormat="1" applyFont="1" applyFill="1" applyBorder="1"/>
    <xf numFmtId="0" fontId="0" fillId="0" borderId="9" xfId="0" applyBorder="1"/>
    <xf numFmtId="168" fontId="0" fillId="9" borderId="8" xfId="3" applyNumberFormat="1" applyFont="1" applyFill="1" applyBorder="1"/>
    <xf numFmtId="0" fontId="0" fillId="2" borderId="9" xfId="0" applyFill="1" applyBorder="1" applyAlignment="1">
      <alignment horizontal="left" vertical="center" indent="15"/>
    </xf>
    <xf numFmtId="0" fontId="0" fillId="2" borderId="10" xfId="0" applyFill="1" applyBorder="1" applyAlignment="1">
      <alignment horizontal="left" vertical="center" indent="15"/>
    </xf>
    <xf numFmtId="0" fontId="3" fillId="0" borderId="11" xfId="0" applyFont="1" applyBorder="1"/>
    <xf numFmtId="170" fontId="3" fillId="0" borderId="11" xfId="2" applyNumberFormat="1" applyFont="1" applyBorder="1"/>
    <xf numFmtId="168" fontId="3" fillId="0" borderId="12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200" zoomScaleNormal="200" workbookViewId="0">
      <selection activeCell="G1" sqref="G1:G1048576"/>
    </sheetView>
  </sheetViews>
  <sheetFormatPr defaultRowHeight="15" x14ac:dyDescent="0.25"/>
  <cols>
    <col min="2" max="2" width="5.42578125" customWidth="1"/>
    <col min="5" max="5" width="10.28515625" customWidth="1"/>
    <col min="6" max="6" width="10" customWidth="1"/>
    <col min="7" max="7" width="9.85546875" style="4" customWidth="1"/>
    <col min="10" max="10" width="14.42578125" bestFit="1" customWidth="1"/>
    <col min="11" max="11" width="12.28515625" style="26" bestFit="1" customWidth="1"/>
  </cols>
  <sheetData>
    <row r="1" spans="1:12" ht="48.75" x14ac:dyDescent="0.25">
      <c r="A1" s="27" t="s">
        <v>8</v>
      </c>
      <c r="B1" s="28"/>
      <c r="C1" s="28"/>
      <c r="D1" s="28"/>
      <c r="E1" s="28"/>
      <c r="F1" s="29" t="s">
        <v>10</v>
      </c>
      <c r="G1" s="30" t="s">
        <v>9</v>
      </c>
    </row>
    <row r="2" spans="1:12" x14ac:dyDescent="0.25">
      <c r="A2" s="31"/>
      <c r="B2" s="11"/>
      <c r="C2" s="11"/>
      <c r="D2" s="11"/>
      <c r="E2" s="11"/>
      <c r="F2" s="5">
        <v>627</v>
      </c>
      <c r="G2" s="32">
        <v>0.36399999999999999</v>
      </c>
      <c r="J2" s="25">
        <v>3200000</v>
      </c>
      <c r="K2" s="26">
        <f>G2*$J$2</f>
        <v>1164800</v>
      </c>
      <c r="L2" s="18">
        <f>G5+G14+G18</f>
        <v>0.35450000000000004</v>
      </c>
    </row>
    <row r="3" spans="1:12" x14ac:dyDescent="0.25">
      <c r="A3" s="33" t="s">
        <v>0</v>
      </c>
      <c r="B3" s="20" t="s">
        <v>11</v>
      </c>
      <c r="C3" s="21"/>
      <c r="D3" s="21"/>
      <c r="E3" s="21"/>
      <c r="F3" s="21"/>
      <c r="G3" s="34">
        <f>G5+G14</f>
        <v>0.14350000000000002</v>
      </c>
      <c r="K3" s="26">
        <f>G3*$J$2</f>
        <v>459200.00000000006</v>
      </c>
    </row>
    <row r="4" spans="1:12" x14ac:dyDescent="0.25">
      <c r="A4" s="35"/>
      <c r="B4" s="1" t="s">
        <v>1</v>
      </c>
      <c r="C4" s="2"/>
      <c r="D4" s="2"/>
      <c r="E4" s="2"/>
      <c r="F4" s="2"/>
      <c r="G4" s="32"/>
      <c r="K4" s="26">
        <f>G4*$J$2</f>
        <v>0</v>
      </c>
    </row>
    <row r="5" spans="1:12" x14ac:dyDescent="0.25">
      <c r="A5" s="35"/>
      <c r="B5" s="3" t="s">
        <v>0</v>
      </c>
      <c r="C5" s="19"/>
      <c r="D5" s="19"/>
      <c r="E5" s="19"/>
      <c r="F5" s="19"/>
      <c r="G5" s="36">
        <f>G6+G10</f>
        <v>6.0499999999999998E-2</v>
      </c>
      <c r="K5" s="26">
        <f>G5*$J$2</f>
        <v>193600</v>
      </c>
    </row>
    <row r="6" spans="1:12" x14ac:dyDescent="0.25">
      <c r="A6" s="35"/>
      <c r="B6" s="9"/>
      <c r="C6" s="2" t="s">
        <v>3</v>
      </c>
      <c r="D6" s="14"/>
      <c r="E6" s="14"/>
      <c r="F6" s="14"/>
      <c r="G6" s="37">
        <f>SUM(G7:G9)</f>
        <v>5.7999999999999996E-2</v>
      </c>
      <c r="K6" s="26">
        <f>G6*$J$2</f>
        <v>185600</v>
      </c>
    </row>
    <row r="7" spans="1:12" x14ac:dyDescent="0.25">
      <c r="A7" s="35"/>
      <c r="B7" s="9"/>
      <c r="C7" s="12"/>
      <c r="D7" s="6" t="s">
        <v>5</v>
      </c>
      <c r="E7" s="6"/>
      <c r="F7" s="7">
        <v>1263</v>
      </c>
      <c r="G7" s="38">
        <v>4.5999999999999999E-2</v>
      </c>
      <c r="K7" s="26">
        <f>G7*$J$2</f>
        <v>147200</v>
      </c>
    </row>
    <row r="8" spans="1:12" x14ac:dyDescent="0.25">
      <c r="A8" s="35"/>
      <c r="B8" s="9"/>
      <c r="C8" s="12"/>
      <c r="D8" s="6" t="s">
        <v>6</v>
      </c>
      <c r="E8" s="6"/>
      <c r="F8" s="7">
        <v>1527</v>
      </c>
      <c r="G8" s="38">
        <v>5.0000000000000001E-3</v>
      </c>
      <c r="K8" s="26">
        <f>G8*$J$2</f>
        <v>16000</v>
      </c>
    </row>
    <row r="9" spans="1:12" x14ac:dyDescent="0.25">
      <c r="A9" s="35"/>
      <c r="B9" s="9"/>
      <c r="C9" s="12"/>
      <c r="D9" s="6" t="s">
        <v>7</v>
      </c>
      <c r="E9" s="6"/>
      <c r="F9" s="7">
        <v>1212</v>
      </c>
      <c r="G9" s="38">
        <v>7.0000000000000001E-3</v>
      </c>
      <c r="K9" s="26">
        <f>G9*$J$2</f>
        <v>22400</v>
      </c>
    </row>
    <row r="10" spans="1:12" x14ac:dyDescent="0.25">
      <c r="A10" s="35"/>
      <c r="B10" s="9"/>
      <c r="C10" s="2" t="s">
        <v>2</v>
      </c>
      <c r="D10" s="14"/>
      <c r="E10" s="14"/>
      <c r="F10" s="15"/>
      <c r="G10" s="37">
        <f>SUM(G11:G13)</f>
        <v>2.5000000000000001E-3</v>
      </c>
      <c r="K10" s="26">
        <f>G10*$J$2</f>
        <v>8000</v>
      </c>
    </row>
    <row r="11" spans="1:12" x14ac:dyDescent="0.25">
      <c r="A11" s="35"/>
      <c r="B11" s="9"/>
      <c r="C11" s="12"/>
      <c r="D11" s="6" t="s">
        <v>5</v>
      </c>
      <c r="E11" s="6"/>
      <c r="F11" s="7">
        <v>517</v>
      </c>
      <c r="G11" s="38">
        <v>2E-3</v>
      </c>
      <c r="K11" s="26">
        <f>G11*$J$2</f>
        <v>6400</v>
      </c>
    </row>
    <row r="12" spans="1:12" x14ac:dyDescent="0.25">
      <c r="A12" s="39"/>
      <c r="B12" s="10"/>
      <c r="C12" s="13"/>
      <c r="D12" s="6" t="s">
        <v>6</v>
      </c>
      <c r="E12" s="6"/>
      <c r="F12" s="7">
        <v>320</v>
      </c>
      <c r="G12" s="40">
        <v>2.0000000000000001E-4</v>
      </c>
      <c r="K12" s="26">
        <f>G12*$J$2</f>
        <v>640</v>
      </c>
    </row>
    <row r="13" spans="1:12" x14ac:dyDescent="0.25">
      <c r="A13" s="35"/>
      <c r="B13" s="9"/>
      <c r="C13" s="12"/>
      <c r="D13" s="6" t="s">
        <v>7</v>
      </c>
      <c r="E13" s="6"/>
      <c r="F13" s="7">
        <v>381</v>
      </c>
      <c r="G13" s="40">
        <v>2.9999999999999997E-4</v>
      </c>
      <c r="K13" s="26">
        <f>G13*$J$2</f>
        <v>959.99999999999989</v>
      </c>
    </row>
    <row r="14" spans="1:12" x14ac:dyDescent="0.25">
      <c r="A14" s="35"/>
      <c r="B14" s="3" t="s">
        <v>4</v>
      </c>
      <c r="C14" s="16"/>
      <c r="D14" s="16"/>
      <c r="E14" s="16"/>
      <c r="F14" s="17"/>
      <c r="G14" s="41">
        <f>SUM(G15:G17)</f>
        <v>8.3000000000000004E-2</v>
      </c>
      <c r="K14" s="26">
        <f>G14*$J$2</f>
        <v>265600</v>
      </c>
    </row>
    <row r="15" spans="1:12" x14ac:dyDescent="0.25">
      <c r="A15" s="35"/>
      <c r="B15" s="10"/>
      <c r="C15" s="6" t="s">
        <v>5</v>
      </c>
      <c r="D15" s="6"/>
      <c r="E15" s="6"/>
      <c r="F15" s="7">
        <v>588</v>
      </c>
      <c r="G15" s="38">
        <v>6.5000000000000002E-2</v>
      </c>
      <c r="K15" s="26">
        <f>G15*$J$2</f>
        <v>208000</v>
      </c>
    </row>
    <row r="16" spans="1:12" x14ac:dyDescent="0.25">
      <c r="A16" s="35"/>
      <c r="B16" s="10"/>
      <c r="C16" s="6" t="s">
        <v>6</v>
      </c>
      <c r="D16" s="6"/>
      <c r="E16" s="6"/>
      <c r="F16" s="7">
        <v>659</v>
      </c>
      <c r="G16" s="38">
        <v>7.0000000000000001E-3</v>
      </c>
      <c r="K16" s="26">
        <f>G16*$J$2</f>
        <v>22400</v>
      </c>
    </row>
    <row r="17" spans="1:11" x14ac:dyDescent="0.25">
      <c r="A17" s="35"/>
      <c r="B17" s="10"/>
      <c r="C17" s="6" t="s">
        <v>7</v>
      </c>
      <c r="D17" s="6"/>
      <c r="E17" s="6"/>
      <c r="F17" s="7">
        <v>708</v>
      </c>
      <c r="G17" s="38">
        <v>1.0999999999999999E-2</v>
      </c>
      <c r="K17" s="26">
        <f>G17*$J$2</f>
        <v>35200</v>
      </c>
    </row>
    <row r="18" spans="1:11" x14ac:dyDescent="0.25">
      <c r="A18" s="42" t="s">
        <v>4</v>
      </c>
      <c r="B18" s="22" t="s">
        <v>11</v>
      </c>
      <c r="C18" s="23"/>
      <c r="D18" s="23"/>
      <c r="E18" s="23"/>
      <c r="F18" s="24"/>
      <c r="G18" s="43">
        <f>SUM(G19:G21)</f>
        <v>0.21099999999999999</v>
      </c>
      <c r="K18" s="26">
        <f>G18*$J$2</f>
        <v>675200</v>
      </c>
    </row>
    <row r="19" spans="1:11" x14ac:dyDescent="0.25">
      <c r="A19" s="44"/>
      <c r="B19" s="6" t="s">
        <v>5</v>
      </c>
      <c r="C19" s="6"/>
      <c r="D19" s="6"/>
      <c r="E19" s="6"/>
      <c r="F19" s="7">
        <v>443</v>
      </c>
      <c r="G19" s="38">
        <v>0.17699999999999999</v>
      </c>
      <c r="K19" s="26">
        <f>G19*$J$2</f>
        <v>566400</v>
      </c>
    </row>
    <row r="20" spans="1:11" x14ac:dyDescent="0.25">
      <c r="A20" s="44"/>
      <c r="B20" s="6" t="s">
        <v>6</v>
      </c>
      <c r="C20" s="6"/>
      <c r="D20" s="6"/>
      <c r="E20" s="6"/>
      <c r="F20" s="8">
        <v>435</v>
      </c>
      <c r="G20" s="38">
        <v>1.4E-2</v>
      </c>
      <c r="K20" s="26">
        <f>G20*$J$2</f>
        <v>44800</v>
      </c>
    </row>
    <row r="21" spans="1:11" ht="15.75" thickBot="1" x14ac:dyDescent="0.3">
      <c r="A21" s="45"/>
      <c r="B21" s="46" t="s">
        <v>7</v>
      </c>
      <c r="C21" s="46"/>
      <c r="D21" s="46"/>
      <c r="E21" s="46"/>
      <c r="F21" s="47">
        <v>391</v>
      </c>
      <c r="G21" s="48">
        <v>0.02</v>
      </c>
      <c r="K21" s="26">
        <f>G21*$J$2</f>
        <v>64000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zoomScale="200" zoomScaleNormal="200" workbookViewId="0">
      <selection activeCell="D6" sqref="D6"/>
    </sheetView>
  </sheetViews>
  <sheetFormatPr defaultRowHeight="15" x14ac:dyDescent="0.25"/>
  <sheetData>
    <row r="2" spans="1:4" x14ac:dyDescent="0.25">
      <c r="B2" t="s">
        <v>13</v>
      </c>
      <c r="C2" t="s">
        <v>14</v>
      </c>
    </row>
    <row r="3" spans="1:4" x14ac:dyDescent="0.25">
      <c r="A3" t="s">
        <v>12</v>
      </c>
      <c r="B3">
        <v>377</v>
      </c>
      <c r="C3">
        <v>73</v>
      </c>
      <c r="D3">
        <f>SUM(B3:C3)</f>
        <v>450</v>
      </c>
    </row>
    <row r="4" spans="1:4" x14ac:dyDescent="0.25">
      <c r="A4" t="s">
        <v>15</v>
      </c>
      <c r="B4">
        <v>258</v>
      </c>
      <c r="C4">
        <v>54</v>
      </c>
      <c r="D4">
        <f>SUM(B4:C4)</f>
        <v>312</v>
      </c>
    </row>
    <row r="5" spans="1:4" x14ac:dyDescent="0.25">
      <c r="D5">
        <f>D3-D4</f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EDD705-FDD9-4641-94C2-6E8CAC679FD9}"/>
</file>

<file path=customXml/itemProps2.xml><?xml version="1.0" encoding="utf-8"?>
<ds:datastoreItem xmlns:ds="http://schemas.openxmlformats.org/officeDocument/2006/customXml" ds:itemID="{571A7C16-07E7-431B-9FF3-3B46D7AAE65A}"/>
</file>

<file path=customXml/itemProps3.xml><?xml version="1.0" encoding="utf-8"?>
<ds:datastoreItem xmlns:ds="http://schemas.openxmlformats.org/officeDocument/2006/customXml" ds:itemID="{EADEAA0C-21B8-4BB3-A52B-20F601664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 B. Hunt</dc:creator>
  <cp:lastModifiedBy>Marshall B. Hunt</cp:lastModifiedBy>
  <dcterms:created xsi:type="dcterms:W3CDTF">2015-08-01T15:41:02Z</dcterms:created>
  <dcterms:modified xsi:type="dcterms:W3CDTF">2015-08-03T19:56:21Z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