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9330" activeTab="0"/>
  </bookViews>
  <sheets>
    <sheet name="CA Summary" sheetId="1" r:id="rId1"/>
    <sheet name="CA Raw" sheetId="2" r:id="rId2"/>
    <sheet name="Ratio Renters to Owners" sheetId="3" r:id="rId3"/>
    <sheet name="US and Chart" sheetId="4" r:id="rId4"/>
  </sheets>
  <definedNames/>
  <calcPr fullCalcOnLoad="1"/>
</workbook>
</file>

<file path=xl/sharedStrings.xml><?xml version="1.0" encoding="utf-8"?>
<sst xmlns="http://schemas.openxmlformats.org/spreadsheetml/2006/main" count="404" uniqueCount="211">
  <si>
    <t>B25118: TENURE BY HOUSEHOLD INCOME IN THE PAST 12 MONTHS (IN 2013 INFLATION-ADJUSTED DOLLARS) - Universe: Occupied housing units</t>
  </si>
  <si>
    <t>2009-2013 American Community Survey 5-Year Estimates</t>
  </si>
  <si>
    <t/>
  </si>
  <si>
    <r>
      <rPr>
        <sz val="10"/>
        <color indexed="8"/>
        <rFont val="SansSerif"/>
        <family val="0"/>
      </rPr>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r>
  </si>
  <si>
    <r>
      <rPr>
        <sz val="10"/>
        <color indexed="8"/>
        <rFont val="SansSerif"/>
        <family val="0"/>
      </rPr>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r>
  </si>
  <si>
    <t>California</t>
  </si>
  <si>
    <t>Alameda County, California</t>
  </si>
  <si>
    <t>Alpine County, California</t>
  </si>
  <si>
    <t>Amador County, California</t>
  </si>
  <si>
    <t>Butte County, California</t>
  </si>
  <si>
    <t>Calaveras County, California</t>
  </si>
  <si>
    <t>Colusa County, California</t>
  </si>
  <si>
    <t>Contra Costa County, California</t>
  </si>
  <si>
    <t>Del Norte County, California</t>
  </si>
  <si>
    <t>El Dorado County, California</t>
  </si>
  <si>
    <t>Fresno County, California</t>
  </si>
  <si>
    <t>Glenn County, California</t>
  </si>
  <si>
    <t>Humboldt County, California</t>
  </si>
  <si>
    <t>Imperial County, California</t>
  </si>
  <si>
    <t>Inyo County, California</t>
  </si>
  <si>
    <t>Kern County, California</t>
  </si>
  <si>
    <t>Kings County, California</t>
  </si>
  <si>
    <t>Lake County, California</t>
  </si>
  <si>
    <t>Lassen County, California</t>
  </si>
  <si>
    <t>Los Angeles County, California</t>
  </si>
  <si>
    <t>Madera County, California</t>
  </si>
  <si>
    <t>Marin County, California</t>
  </si>
  <si>
    <t>Mariposa County, California</t>
  </si>
  <si>
    <t>Mendocino County, California</t>
  </si>
  <si>
    <t>Merced County, California</t>
  </si>
  <si>
    <t>Modoc County, California</t>
  </si>
  <si>
    <t>Mono County, California</t>
  </si>
  <si>
    <t>Monterey County, California</t>
  </si>
  <si>
    <t>Napa County, California</t>
  </si>
  <si>
    <t>Nevada County, California</t>
  </si>
  <si>
    <t>Orange County, California</t>
  </si>
  <si>
    <t>Placer County, California</t>
  </si>
  <si>
    <t>Plumas County, California</t>
  </si>
  <si>
    <t>Riverside County, California</t>
  </si>
  <si>
    <t>Sacramento County, California</t>
  </si>
  <si>
    <t>San Benito County, California</t>
  </si>
  <si>
    <t>San Bernardino County, California</t>
  </si>
  <si>
    <t>San Diego County, California</t>
  </si>
  <si>
    <t>San Francisco County, California</t>
  </si>
  <si>
    <t>San Joaquin County, California</t>
  </si>
  <si>
    <t>San Luis Obispo County, California</t>
  </si>
  <si>
    <t>San Mateo County, California</t>
  </si>
  <si>
    <t>Santa Barbara County, California</t>
  </si>
  <si>
    <t>Santa Clara County, California</t>
  </si>
  <si>
    <t>Santa Cruz County, California</t>
  </si>
  <si>
    <t>Shasta County, California</t>
  </si>
  <si>
    <t>Sierra County, California</t>
  </si>
  <si>
    <t>Siskiyou County, California</t>
  </si>
  <si>
    <t>Solano County, California</t>
  </si>
  <si>
    <t>Sonoma County, California</t>
  </si>
  <si>
    <t>Stanislaus County, California</t>
  </si>
  <si>
    <t>Sutter County, California</t>
  </si>
  <si>
    <t>Tehama County, California</t>
  </si>
  <si>
    <t>Trinity County, California</t>
  </si>
  <si>
    <t>Tulare County, California</t>
  </si>
  <si>
    <t>Tuolumne County, California</t>
  </si>
  <si>
    <t>Ventura County, California</t>
  </si>
  <si>
    <t>Yolo County, California</t>
  </si>
  <si>
    <t>Yuba County, California</t>
  </si>
  <si>
    <t>Estimate</t>
  </si>
  <si>
    <t>Margin of Error</t>
  </si>
  <si>
    <t>Total:</t>
  </si>
  <si>
    <t>12,542,460</t>
  </si>
  <si>
    <t>+/-20,542</t>
  </si>
  <si>
    <t xml:space="preserve">  Owner occupied:</t>
  </si>
  <si>
    <t>6,939,104</t>
  </si>
  <si>
    <t>+/-35,627</t>
  </si>
  <si>
    <t xml:space="preserve">    Less than $5,000</t>
  </si>
  <si>
    <t>112,900</t>
  </si>
  <si>
    <t>+/-2,237</t>
  </si>
  <si>
    <t xml:space="preserve">    $5,000 to $9,999</t>
  </si>
  <si>
    <t>87,791</t>
  </si>
  <si>
    <t>+/-2,243</t>
  </si>
  <si>
    <t xml:space="preserve">    $10,000 to $14,999</t>
  </si>
  <si>
    <t>172,198</t>
  </si>
  <si>
    <t>+/-2,636</t>
  </si>
  <si>
    <t xml:space="preserve">    $15,000 to $19,999</t>
  </si>
  <si>
    <t>197,768</t>
  </si>
  <si>
    <t>+/-2,911</t>
  </si>
  <si>
    <t xml:space="preserve">    $20,000 to $24,999</t>
  </si>
  <si>
    <t>221,418</t>
  </si>
  <si>
    <t>+/-3,337</t>
  </si>
  <si>
    <t xml:space="preserve">    $25,000 to $34,999</t>
  </si>
  <si>
    <t>459,239</t>
  </si>
  <si>
    <t>+/-5,042</t>
  </si>
  <si>
    <t xml:space="preserve">    $35,000 to $49,999</t>
  </si>
  <si>
    <t>715,172</t>
  </si>
  <si>
    <t>+/-6,085</t>
  </si>
  <si>
    <t xml:space="preserve">    $50,000 to $74,999</t>
  </si>
  <si>
    <t>1,161,714</t>
  </si>
  <si>
    <t>+/-8,288</t>
  </si>
  <si>
    <t xml:space="preserve">    $75,000 to $99,999</t>
  </si>
  <si>
    <t>989,521</t>
  </si>
  <si>
    <t>+/-7,777</t>
  </si>
  <si>
    <t xml:space="preserve">    $100,000 to $149,999</t>
  </si>
  <si>
    <t>1,362,300</t>
  </si>
  <si>
    <t>+/-11,148</t>
  </si>
  <si>
    <t xml:space="preserve">    $150,000 or more</t>
  </si>
  <si>
    <t>1,459,083</t>
  </si>
  <si>
    <t>+/-11,178</t>
  </si>
  <si>
    <t xml:space="preserve">  Renter occupied:</t>
  </si>
  <si>
    <t>5,603,356</t>
  </si>
  <si>
    <t>+/-19,367</t>
  </si>
  <si>
    <t>262,331</t>
  </si>
  <si>
    <t>+/-3,078</t>
  </si>
  <si>
    <t>251,833</t>
  </si>
  <si>
    <t>+/-3,097</t>
  </si>
  <si>
    <t>474,297</t>
  </si>
  <si>
    <t>+/-4,578</t>
  </si>
  <si>
    <t>398,545</t>
  </si>
  <si>
    <t>+/-4,693</t>
  </si>
  <si>
    <t>384,091</t>
  </si>
  <si>
    <t>+/-4,961</t>
  </si>
  <si>
    <t>678,557</t>
  </si>
  <si>
    <t>+/-6,312</t>
  </si>
  <si>
    <t>825,930</t>
  </si>
  <si>
    <t>+/-7,405</t>
  </si>
  <si>
    <t>960,853</t>
  </si>
  <si>
    <t>+/-7,132</t>
  </si>
  <si>
    <t>561,993</t>
  </si>
  <si>
    <t>+/-5,865</t>
  </si>
  <si>
    <t>507,835</t>
  </si>
  <si>
    <t>+/-6,218</t>
  </si>
  <si>
    <t>297,091</t>
  </si>
  <si>
    <t>+/-4,276</t>
  </si>
  <si>
    <r>
      <rPr>
        <sz val="10"/>
        <color indexed="8"/>
        <rFont val="SansSerif"/>
        <family val="0"/>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t>
    </r>
  </si>
  <si>
    <r>
      <rPr>
        <sz val="10"/>
        <color indexed="8"/>
        <rFont val="SansSerif"/>
        <family val="0"/>
      </rPr>
      <t xml:space="preserve">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r>
  </si>
  <si>
    <r>
      <rPr>
        <sz val="10"/>
        <color indexed="8"/>
        <rFont val="SansSerif"/>
        <family val="0"/>
      </rPr>
      <t xml:space="preserve">While the 2009-2013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r>
  </si>
  <si>
    <r>
      <rPr>
        <sz val="10"/>
        <color indexed="8"/>
        <rFont val="SansSerif"/>
        <family val="0"/>
      </rPr>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r>
  </si>
  <si>
    <r>
      <rPr>
        <sz val="10"/>
        <color indexed="8"/>
        <rFont val="SansSerif"/>
        <family val="0"/>
      </rPr>
      <t xml:space="preserve">Source: U.S. Census Bureau, 2009-2013 5-Year American Community Survey
</t>
    </r>
  </si>
  <si>
    <r>
      <rPr>
        <sz val="10"/>
        <color indexed="8"/>
        <rFont val="SansSerif"/>
        <family val="0"/>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t>
    </r>
  </si>
  <si>
    <r>
      <rPr>
        <sz val="10"/>
        <color indexed="8"/>
        <rFont val="SansSerif"/>
        <family val="0"/>
      </rPr>
      <t xml:space="preserve">    7.  An 'N' entry in the estimate and margin of error columns indicates that data for this geographic area cannot be displayed because the number of sample cases is too small.
    8.  An '(X)' means that the estimate is not applicable or not available.
</t>
    </r>
  </si>
  <si>
    <t>Occupied</t>
  </si>
  <si>
    <t>Ratio of Renter to Owner</t>
  </si>
  <si>
    <t>Occupied Housing Units</t>
  </si>
  <si>
    <t>HOUSLED INCOME IN THE PAST</t>
  </si>
  <si>
    <t>N or S?</t>
  </si>
  <si>
    <t>n</t>
  </si>
  <si>
    <t>s</t>
  </si>
  <si>
    <t>Northern California</t>
  </si>
  <si>
    <t>Southern California</t>
  </si>
  <si>
    <t>Median Income</t>
  </si>
  <si>
    <t>United States</t>
  </si>
  <si>
    <t>115,610,216</t>
  </si>
  <si>
    <t>+/-238,223</t>
  </si>
  <si>
    <t>75,075,700</t>
  </si>
  <si>
    <t>+/-345,645</t>
  </si>
  <si>
    <t>1,291,371</t>
  </si>
  <si>
    <t>+/-6,779</t>
  </si>
  <si>
    <t>1,390,726</t>
  </si>
  <si>
    <t>+/-9,519</t>
  </si>
  <si>
    <t>2,459,766</t>
  </si>
  <si>
    <t>+/-14,488</t>
  </si>
  <si>
    <t>2,840,239</t>
  </si>
  <si>
    <t>+/-15,634</t>
  </si>
  <si>
    <t>3,087,685</t>
  </si>
  <si>
    <t>+/-14,882</t>
  </si>
  <si>
    <t>6,453,045</t>
  </si>
  <si>
    <t>+/-22,597</t>
  </si>
  <si>
    <t>9,561,203</t>
  </si>
  <si>
    <t>+/-32,832</t>
  </si>
  <si>
    <t>14,465,677</t>
  </si>
  <si>
    <t>+/-60,446</t>
  </si>
  <si>
    <t>10,998,433</t>
  </si>
  <si>
    <t>+/-64,743</t>
  </si>
  <si>
    <t>12,544,319</t>
  </si>
  <si>
    <t>+/-84,299</t>
  </si>
  <si>
    <t>9,983,236</t>
  </si>
  <si>
    <t>+/-65,282</t>
  </si>
  <si>
    <t>40,534,516</t>
  </si>
  <si>
    <t>+/-114,260</t>
  </si>
  <si>
    <t>2,567,748</t>
  </si>
  <si>
    <t>+/-12,765</t>
  </si>
  <si>
    <t>3,130,519</t>
  </si>
  <si>
    <t>+/-10,889</t>
  </si>
  <si>
    <t>3,754,782</t>
  </si>
  <si>
    <t>+/-11,939</t>
  </si>
  <si>
    <t>3,396,659</t>
  </si>
  <si>
    <t>+/-15,605</t>
  </si>
  <si>
    <t>3,144,021</t>
  </si>
  <si>
    <t>+/-13,873</t>
  </si>
  <si>
    <t>5,476,716</t>
  </si>
  <si>
    <t>+/-18,995</t>
  </si>
  <si>
    <t>6,161,945</t>
  </si>
  <si>
    <t>+/-25,003</t>
  </si>
  <si>
    <t>6,278,368</t>
  </si>
  <si>
    <t>+/-30,447</t>
  </si>
  <si>
    <t>3,108,598</t>
  </si>
  <si>
    <t>+/-19,589</t>
  </si>
  <si>
    <t>2,313,920</t>
  </si>
  <si>
    <t>+/-17,264</t>
  </si>
  <si>
    <t>1,201,240</t>
  </si>
  <si>
    <t>+/-10,045</t>
  </si>
  <si>
    <t xml:space="preserve">    &lt; $5</t>
  </si>
  <si>
    <t>&gt; $150</t>
  </si>
  <si>
    <t>$5 - $9.9</t>
  </si>
  <si>
    <t>$10 - $14.9</t>
  </si>
  <si>
    <t>$20 - $24.9</t>
  </si>
  <si>
    <t>$25 - $34.9</t>
  </si>
  <si>
    <t>$35 - $49.9</t>
  </si>
  <si>
    <t>$50 - $74.9</t>
  </si>
  <si>
    <t>$75 - $99.9</t>
  </si>
  <si>
    <t>$100 - $149.9</t>
  </si>
  <si>
    <t>$15 - $19.9</t>
  </si>
  <si>
    <t>CA Avg</t>
  </si>
  <si>
    <t>US Avg</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</si>
</sst>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_(* #,##0.0_);_(* \(#,##0.0\);_(* &quot;-&quot;??_);_(@_)"/>
    <numFmt numFmtId="167" formatCode="_(* #,##0_);_(* \(#,##0\);_(* &quot;-&quot;??_);_(@_)"/>
    <numFmt numFmtId="168" formatCode="0.0%"/>
    <numFmt numFmtId="169" formatCode="0.000000000000000%"/>
    <numFmt numFmtId="170" formatCode="_(* #,##0.000_);_(* \(#,##0.000\);_(* &quot;-&quot;??_);_(@_)"/>
    <numFmt numFmtId="171" formatCode="_(* #,##0.0000_);_(* \(#,##0.0000\);_(* &quot;-&quot;??_);_(@_)"/>
    <numFmt numFmtId="172" formatCode="_(* #,##0.00000_);_(* \(#,##0.00000\);_(* &quot;-&quot;??_);_(@_)"/>
    <numFmt numFmtId="173" formatCode="_(* #,##0.000000_);_(* \(#,##0.000000\);_(* &quot;-&quot;??_);_(@_)"/>
    <numFmt numFmtId="174" formatCode="&quot;$&quot;#,##0.00"/>
    <numFmt numFmtId="175" formatCode="&quot;$&quot;#,##0.0"/>
    <numFmt numFmtId="176" formatCode="&quot;$&quot;#,##0"/>
    <numFmt numFmtId="177" formatCode="#,##0.0"/>
    <numFmt numFmtId="178" formatCode="0.000%"/>
    <numFmt numFmtId="179" formatCode="0.0000%"/>
    <numFmt numFmtId="180" formatCode="0.00000%"/>
    <numFmt numFmtId="181" formatCode="0.000000%"/>
    <numFmt numFmtId="182" formatCode="0.0000000%"/>
    <numFmt numFmtId="183" formatCode="0.0"/>
    <numFmt numFmtId="184" formatCode="0.000"/>
    <numFmt numFmtId="185" formatCode="0.0000"/>
    <numFmt numFmtId="186" formatCode="0.00000"/>
    <numFmt numFmtId="187" formatCode="0.000000"/>
    <numFmt numFmtId="188" formatCode="0.0000000"/>
  </numFmts>
  <fonts count="46">
    <font>
      <sz val="10"/>
      <name val="Arial"/>
      <family val="0"/>
    </font>
    <font>
      <sz val="10"/>
      <color indexed="8"/>
      <name val="SansSerif"/>
      <family val="0"/>
    </font>
    <font>
      <sz val="10"/>
      <color indexed="8"/>
      <name val="Calibri"/>
      <family val="0"/>
    </font>
    <font>
      <sz val="9"/>
      <color indexed="63"/>
      <name val="Calibri"/>
      <family val="0"/>
    </font>
    <font>
      <b/>
      <sz val="10"/>
      <color indexed="63"/>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24"/>
      <color indexed="63"/>
      <name val="Calibri"/>
      <family val="0"/>
    </font>
    <font>
      <b/>
      <sz val="16"/>
      <color indexed="63"/>
      <name val="Calibri"/>
      <family val="0"/>
    </font>
    <font>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color indexed="63"/>
      </right>
      <top style="thin">
        <color indexed="8"/>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8"/>
      </left>
      <right style="thin">
        <color indexed="8"/>
      </right>
      <top style="thin">
        <color indexed="8"/>
      </top>
      <botto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1" fillId="33" borderId="0" xfId="0" applyFont="1" applyFill="1" applyBorder="1" applyAlignment="1">
      <alignment horizontal="left" vertical="top" wrapText="1"/>
    </xf>
    <xf numFmtId="0" fontId="1" fillId="33" borderId="10" xfId="0" applyFont="1" applyFill="1" applyBorder="1" applyAlignment="1">
      <alignment horizontal="left" vertical="top" wrapText="1"/>
    </xf>
    <xf numFmtId="0" fontId="1" fillId="33" borderId="11" xfId="0" applyFont="1" applyFill="1" applyBorder="1" applyAlignment="1">
      <alignment horizontal="left" vertical="top" wrapText="1"/>
    </xf>
    <xf numFmtId="0" fontId="1" fillId="33" borderId="12" xfId="0" applyFont="1" applyFill="1" applyBorder="1" applyAlignment="1">
      <alignment horizontal="left" vertical="top" wrapText="1"/>
    </xf>
    <xf numFmtId="0" fontId="1" fillId="33" borderId="13" xfId="0" applyFont="1" applyFill="1" applyBorder="1" applyAlignment="1">
      <alignment horizontal="left" vertical="top" wrapText="1"/>
    </xf>
    <xf numFmtId="0" fontId="0" fillId="0" borderId="0" xfId="0" applyFont="1" applyAlignment="1">
      <alignment/>
    </xf>
    <xf numFmtId="0" fontId="1" fillId="33" borderId="14" xfId="0" applyFont="1" applyFill="1" applyBorder="1" applyAlignment="1">
      <alignment vertical="top" wrapText="1"/>
    </xf>
    <xf numFmtId="0" fontId="0" fillId="0" borderId="15" xfId="0" applyBorder="1" applyAlignment="1">
      <alignment/>
    </xf>
    <xf numFmtId="2" fontId="0" fillId="0" borderId="0" xfId="0" applyNumberFormat="1" applyAlignment="1">
      <alignment/>
    </xf>
    <xf numFmtId="43" fontId="0" fillId="0" borderId="15" xfId="42" applyFont="1" applyBorder="1" applyAlignment="1">
      <alignment horizontal="right"/>
    </xf>
    <xf numFmtId="167" fontId="0" fillId="0" borderId="15" xfId="42" applyNumberFormat="1" applyFont="1" applyBorder="1" applyAlignment="1">
      <alignment horizontal="right"/>
    </xf>
    <xf numFmtId="49" fontId="0" fillId="0" borderId="15" xfId="0" applyNumberFormat="1" applyBorder="1" applyAlignment="1">
      <alignment/>
    </xf>
    <xf numFmtId="168" fontId="0" fillId="0" borderId="15" xfId="59" applyNumberFormat="1" applyFont="1" applyBorder="1" applyAlignment="1">
      <alignment horizontal="center"/>
    </xf>
    <xf numFmtId="168" fontId="0" fillId="0" borderId="0" xfId="0" applyNumberFormat="1" applyAlignment="1">
      <alignment/>
    </xf>
    <xf numFmtId="2" fontId="0" fillId="0" borderId="15" xfId="0" applyNumberFormat="1" applyBorder="1" applyAlignment="1">
      <alignment horizontal="center"/>
    </xf>
    <xf numFmtId="0" fontId="1" fillId="33" borderId="11" xfId="0" applyFont="1" applyFill="1" applyBorder="1" applyAlignment="1">
      <alignment vertical="top" wrapText="1"/>
    </xf>
    <xf numFmtId="0" fontId="0" fillId="0" borderId="15" xfId="0" applyFont="1" applyBorder="1" applyAlignment="1">
      <alignment/>
    </xf>
    <xf numFmtId="0" fontId="0" fillId="0" borderId="16" xfId="0" applyFont="1" applyBorder="1" applyAlignment="1">
      <alignment/>
    </xf>
    <xf numFmtId="0" fontId="0" fillId="0" borderId="17" xfId="0" applyBorder="1" applyAlignment="1">
      <alignment/>
    </xf>
    <xf numFmtId="49" fontId="0" fillId="0" borderId="18" xfId="0" applyNumberFormat="1" applyBorder="1" applyAlignment="1">
      <alignment/>
    </xf>
    <xf numFmtId="167" fontId="0" fillId="0" borderId="17" xfId="42" applyNumberFormat="1" applyFont="1" applyBorder="1" applyAlignment="1">
      <alignment horizontal="right"/>
    </xf>
    <xf numFmtId="2" fontId="0" fillId="0" borderId="18" xfId="0" applyNumberFormat="1" applyBorder="1" applyAlignment="1">
      <alignment horizontal="center"/>
    </xf>
    <xf numFmtId="167" fontId="0" fillId="0" borderId="19" xfId="42" applyNumberFormat="1" applyFont="1" applyBorder="1" applyAlignment="1">
      <alignment horizontal="right"/>
    </xf>
    <xf numFmtId="168" fontId="0" fillId="0" borderId="20" xfId="59" applyNumberFormat="1" applyFont="1" applyBorder="1" applyAlignment="1">
      <alignment horizontal="center"/>
    </xf>
    <xf numFmtId="2" fontId="0" fillId="0" borderId="21" xfId="0" applyNumberFormat="1" applyBorder="1" applyAlignment="1">
      <alignment horizontal="center"/>
    </xf>
    <xf numFmtId="43" fontId="0" fillId="0" borderId="0" xfId="0" applyNumberFormat="1" applyAlignment="1">
      <alignment/>
    </xf>
    <xf numFmtId="167" fontId="0" fillId="0" borderId="20" xfId="42" applyNumberFormat="1" applyFont="1" applyBorder="1" applyAlignment="1">
      <alignment horizontal="right"/>
    </xf>
    <xf numFmtId="167" fontId="0" fillId="0" borderId="0" xfId="0" applyNumberFormat="1" applyAlignment="1">
      <alignment/>
    </xf>
    <xf numFmtId="0" fontId="1" fillId="33" borderId="22" xfId="0" applyFont="1" applyFill="1" applyBorder="1" applyAlignment="1">
      <alignment vertical="top" wrapText="1"/>
    </xf>
    <xf numFmtId="167" fontId="0" fillId="0" borderId="23" xfId="42" applyNumberFormat="1" applyFont="1" applyBorder="1" applyAlignment="1">
      <alignment horizontal="right"/>
    </xf>
    <xf numFmtId="43" fontId="0" fillId="0" borderId="23" xfId="42" applyFont="1" applyBorder="1" applyAlignment="1">
      <alignment horizontal="right"/>
    </xf>
    <xf numFmtId="2" fontId="0" fillId="0" borderId="23" xfId="0" applyNumberFormat="1" applyBorder="1" applyAlignment="1">
      <alignment horizontal="center"/>
    </xf>
    <xf numFmtId="0" fontId="1" fillId="33" borderId="15" xfId="0" applyFont="1" applyFill="1" applyBorder="1" applyAlignment="1">
      <alignment vertical="top" wrapText="1"/>
    </xf>
    <xf numFmtId="176" fontId="0" fillId="0" borderId="15" xfId="59" applyNumberFormat="1" applyFont="1" applyBorder="1" applyAlignment="1">
      <alignment horizontal="center"/>
    </xf>
    <xf numFmtId="49" fontId="0" fillId="34" borderId="15" xfId="0" applyNumberFormat="1" applyFill="1" applyBorder="1" applyAlignment="1">
      <alignment/>
    </xf>
    <xf numFmtId="49" fontId="0" fillId="0" borderId="24" xfId="0" applyNumberFormat="1" applyFill="1" applyBorder="1" applyAlignment="1">
      <alignment/>
    </xf>
    <xf numFmtId="49" fontId="0" fillId="0" borderId="15" xfId="0" applyNumberFormat="1" applyFill="1" applyBorder="1" applyAlignment="1">
      <alignment/>
    </xf>
    <xf numFmtId="0" fontId="0" fillId="0" borderId="16" xfId="0" applyFont="1" applyBorder="1" applyAlignment="1">
      <alignment horizontal="left"/>
    </xf>
    <xf numFmtId="0" fontId="0" fillId="0" borderId="25" xfId="0" applyFont="1" applyBorder="1" applyAlignment="1">
      <alignment horizontal="left"/>
    </xf>
    <xf numFmtId="0" fontId="0" fillId="0" borderId="26" xfId="0" applyFont="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0" fontId="0" fillId="0" borderId="29" xfId="0" applyFont="1" applyBorder="1" applyAlignment="1">
      <alignment horizontal="left"/>
    </xf>
    <xf numFmtId="0" fontId="1" fillId="33" borderId="0" xfId="0" applyFont="1" applyFill="1" applyBorder="1" applyAlignment="1">
      <alignment horizontal="left" vertical="top" wrapText="1"/>
    </xf>
    <xf numFmtId="0" fontId="1" fillId="33" borderId="10" xfId="0" applyFont="1" applyFill="1" applyBorder="1" applyAlignment="1">
      <alignment horizontal="left" vertical="top" wrapText="1"/>
    </xf>
    <xf numFmtId="0" fontId="1" fillId="33" borderId="30" xfId="0" applyFont="1" applyFill="1" applyBorder="1" applyAlignment="1">
      <alignment horizontal="center" vertical="center" wrapText="1"/>
    </xf>
    <xf numFmtId="6" fontId="1" fillId="33" borderId="10" xfId="0" applyNumberFormat="1" applyFont="1" applyFill="1" applyBorder="1" applyAlignment="1">
      <alignment horizontal="left" vertical="top" wrapText="1"/>
    </xf>
    <xf numFmtId="0" fontId="1" fillId="33" borderId="12" xfId="0" applyFont="1" applyFill="1" applyBorder="1" applyAlignment="1">
      <alignment horizontal="left" vertical="top" wrapText="1"/>
    </xf>
    <xf numFmtId="43" fontId="0" fillId="0" borderId="0" xfId="42" applyFont="1" applyAlignment="1">
      <alignment/>
    </xf>
    <xf numFmtId="188"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333333"/>
                </a:solidFill>
              </a:rPr>
              <a:t>Ratio of Renters to Owners</a:t>
            </a:r>
          </a:p>
        </c:rich>
      </c:tx>
      <c:layout>
        <c:manualLayout>
          <c:xMode val="factor"/>
          <c:yMode val="factor"/>
          <c:x val="0.0855"/>
          <c:y val="0.012"/>
        </c:manualLayout>
      </c:layout>
      <c:spPr>
        <a:noFill/>
        <a:ln>
          <a:noFill/>
        </a:ln>
      </c:spPr>
    </c:title>
    <c:plotArea>
      <c:layout>
        <c:manualLayout>
          <c:xMode val="edge"/>
          <c:yMode val="edge"/>
          <c:x val="0.0345"/>
          <c:y val="0.14225"/>
          <c:w val="0.93775"/>
          <c:h val="0.7005"/>
        </c:manualLayout>
      </c:layout>
      <c:barChart>
        <c:barDir val="col"/>
        <c:grouping val="clustered"/>
        <c:varyColors val="0"/>
        <c:ser>
          <c:idx val="0"/>
          <c:order val="0"/>
          <c:tx>
            <c:strRef>
              <c:f>'US and Chart'!$K$7:$Q$7</c:f>
              <c:strCache>
                <c:ptCount val="1"/>
                <c:pt idx="0">
                  <c:v>United States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270000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'US and Chart'!$J$11:$J$21</c:f>
              <c:strCache>
                <c:ptCount val="11"/>
                <c:pt idx="0">
                  <c:v>    &lt; $5</c:v>
                </c:pt>
                <c:pt idx="1">
                  <c:v>$5 - $9.9</c:v>
                </c:pt>
                <c:pt idx="2">
                  <c:v>$10 - $14.9</c:v>
                </c:pt>
                <c:pt idx="3">
                  <c:v>$15 - $19.9</c:v>
                </c:pt>
                <c:pt idx="4">
                  <c:v>$20 - $24.9</c:v>
                </c:pt>
                <c:pt idx="5">
                  <c:v>$25 - $34.9</c:v>
                </c:pt>
                <c:pt idx="6">
                  <c:v>$35 - $49.9</c:v>
                </c:pt>
                <c:pt idx="7">
                  <c:v>$50 - $74.9</c:v>
                </c:pt>
                <c:pt idx="8">
                  <c:v>$75 - $99.9</c:v>
                </c:pt>
                <c:pt idx="9">
                  <c:v>$100 - $149.9</c:v>
                </c:pt>
                <c:pt idx="10">
                  <c:v>&gt; $150</c:v>
                </c:pt>
              </c:strCache>
            </c:strRef>
          </c:cat>
          <c:val>
            <c:numRef>
              <c:f>'US and Chart'!$Q$11:$Q$21</c:f>
              <c:numCache>
                <c:ptCount val="11"/>
                <c:pt idx="0">
                  <c:v>3.6827799390925344</c:v>
                </c:pt>
                <c:pt idx="1">
                  <c:v>4.169165818689488</c:v>
                </c:pt>
                <c:pt idx="2">
                  <c:v>2.8272572833807152</c:v>
                </c:pt>
                <c:pt idx="3">
                  <c:v>2.214988424784826</c:v>
                </c:pt>
                <c:pt idx="4">
                  <c:v>1.8859355570481444</c:v>
                </c:pt>
                <c:pt idx="5">
                  <c:v>1.5719181395730035</c:v>
                </c:pt>
                <c:pt idx="6">
                  <c:v>1.1936573512229975</c:v>
                </c:pt>
                <c:pt idx="7">
                  <c:v>0.8038636722177465</c:v>
                </c:pt>
                <c:pt idx="8">
                  <c:v>0.5234897086259819</c:v>
                </c:pt>
                <c:pt idx="9">
                  <c:v>0.341645456001779</c:v>
                </c:pt>
                <c:pt idx="10">
                  <c:v>0.2228603693843651</c:v>
                </c:pt>
              </c:numCache>
            </c:numRef>
          </c:val>
        </c:ser>
        <c:ser>
          <c:idx val="1"/>
          <c:order val="1"/>
          <c:tx>
            <c:strRef>
              <c:f>'CA Summary'!$C$2</c:f>
              <c:strCache>
                <c:ptCount val="1"/>
                <c:pt idx="0">
                  <c:v>California</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7"/>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8"/>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9"/>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0"/>
              <c:layout>
                <c:manualLayout>
                  <c:x val="0"/>
                  <c:y val="0"/>
                </c:manualLayout>
              </c:layout>
              <c:txPr>
                <a:bodyPr vert="horz" rot="-270000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270000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'US and Chart'!$J$11:$J$21</c:f>
              <c:strCache>
                <c:ptCount val="11"/>
                <c:pt idx="0">
                  <c:v>    &lt; $5</c:v>
                </c:pt>
                <c:pt idx="1">
                  <c:v>$5 - $9.9</c:v>
                </c:pt>
                <c:pt idx="2">
                  <c:v>$10 - $14.9</c:v>
                </c:pt>
                <c:pt idx="3">
                  <c:v>$15 - $19.9</c:v>
                </c:pt>
                <c:pt idx="4">
                  <c:v>$20 - $24.9</c:v>
                </c:pt>
                <c:pt idx="5">
                  <c:v>$25 - $34.9</c:v>
                </c:pt>
                <c:pt idx="6">
                  <c:v>$35 - $49.9</c:v>
                </c:pt>
                <c:pt idx="7">
                  <c:v>$50 - $74.9</c:v>
                </c:pt>
                <c:pt idx="8">
                  <c:v>$75 - $99.9</c:v>
                </c:pt>
                <c:pt idx="9">
                  <c:v>$100 - $149.9</c:v>
                </c:pt>
                <c:pt idx="10">
                  <c:v>&gt; $150</c:v>
                </c:pt>
              </c:strCache>
            </c:strRef>
          </c:cat>
          <c:val>
            <c:numRef>
              <c:f>'CA Summary'!$I$6:$I$16</c:f>
              <c:numCache>
                <c:ptCount val="11"/>
                <c:pt idx="0">
                  <c:v>2.8774703273847404</c:v>
                </c:pt>
                <c:pt idx="1">
                  <c:v>3.5523669767684694</c:v>
                </c:pt>
                <c:pt idx="2">
                  <c:v>3.4109665123037916</c:v>
                </c:pt>
                <c:pt idx="3">
                  <c:v>2.4956088921828044</c:v>
                </c:pt>
                <c:pt idx="4">
                  <c:v>2.14820829059588</c:v>
                </c:pt>
                <c:pt idx="5">
                  <c:v>1.8297963353051567</c:v>
                </c:pt>
                <c:pt idx="6">
                  <c:v>1.4301708412799248</c:v>
                </c:pt>
                <c:pt idx="7">
                  <c:v>1.0242663574168176</c:v>
                </c:pt>
                <c:pt idx="8">
                  <c:v>0.7033331247409306</c:v>
                </c:pt>
                <c:pt idx="9">
                  <c:v>0.46164172327159153</c:v>
                </c:pt>
                <c:pt idx="10">
                  <c:v>0.2521533132864235</c:v>
                </c:pt>
              </c:numCache>
            </c:numRef>
          </c:val>
        </c:ser>
        <c:gapWidth val="219"/>
        <c:axId val="49269267"/>
        <c:axId val="40770220"/>
      </c:barChart>
      <c:lineChart>
        <c:grouping val="standard"/>
        <c:varyColors val="0"/>
        <c:ser>
          <c:idx val="3"/>
          <c:order val="2"/>
          <c:tx>
            <c:strRef>
              <c:f>'US and Chart'!$R$8</c:f>
              <c:strCache>
                <c:ptCount val="1"/>
                <c:pt idx="0">
                  <c:v>US Avg</c:v>
                </c:pt>
              </c:strCache>
            </c:strRef>
          </c:tx>
          <c:spPr>
            <a:ln w="127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'US and Chart'!$J$11:$J$21</c:f>
              <c:strCache>
                <c:ptCount val="11"/>
                <c:pt idx="0">
                  <c:v>    &lt; $5</c:v>
                </c:pt>
                <c:pt idx="1">
                  <c:v>$5 - $9.9</c:v>
                </c:pt>
                <c:pt idx="2">
                  <c:v>$10 - $14.9</c:v>
                </c:pt>
                <c:pt idx="3">
                  <c:v>$15 - $19.9</c:v>
                </c:pt>
                <c:pt idx="4">
                  <c:v>$20 - $24.9</c:v>
                </c:pt>
                <c:pt idx="5">
                  <c:v>$25 - $34.9</c:v>
                </c:pt>
                <c:pt idx="6">
                  <c:v>$35 - $49.9</c:v>
                </c:pt>
                <c:pt idx="7">
                  <c:v>$50 - $74.9</c:v>
                </c:pt>
                <c:pt idx="8">
                  <c:v>$75 - $99.9</c:v>
                </c:pt>
                <c:pt idx="9">
                  <c:v>$100 - $149.9</c:v>
                </c:pt>
                <c:pt idx="10">
                  <c:v>&gt; $150</c:v>
                </c:pt>
              </c:strCache>
            </c:strRef>
          </c:cat>
          <c:val>
            <c:numRef>
              <c:f>'US and Chart'!$R$11:$R$21</c:f>
              <c:numCache>
                <c:ptCount val="11"/>
                <c:pt idx="0">
                  <c:v>0.5399152588653853</c:v>
                </c:pt>
                <c:pt idx="1">
                  <c:v>0.5399152588653853</c:v>
                </c:pt>
                <c:pt idx="2">
                  <c:v>0.5399152588653853</c:v>
                </c:pt>
                <c:pt idx="3">
                  <c:v>0.5399152588653853</c:v>
                </c:pt>
                <c:pt idx="4">
                  <c:v>0.5399152588653853</c:v>
                </c:pt>
                <c:pt idx="5">
                  <c:v>0.5399152588653853</c:v>
                </c:pt>
                <c:pt idx="6">
                  <c:v>0.5399152588653853</c:v>
                </c:pt>
                <c:pt idx="7">
                  <c:v>0.5399152588653853</c:v>
                </c:pt>
                <c:pt idx="8">
                  <c:v>0.5399152588653853</c:v>
                </c:pt>
                <c:pt idx="9">
                  <c:v>0.5399152588653853</c:v>
                </c:pt>
                <c:pt idx="10">
                  <c:v>0.5399152588653853</c:v>
                </c:pt>
              </c:numCache>
            </c:numRef>
          </c:val>
          <c:smooth val="0"/>
        </c:ser>
        <c:ser>
          <c:idx val="2"/>
          <c:order val="3"/>
          <c:tx>
            <c:strRef>
              <c:f>'CA Summary'!$J$3</c:f>
              <c:strCache>
                <c:ptCount val="1"/>
                <c:pt idx="0">
                  <c:v>CA Avg</c:v>
                </c:pt>
              </c:strCache>
            </c:strRef>
          </c:tx>
          <c:spPr>
            <a:ln w="127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'US and Chart'!$J$11:$J$21</c:f>
              <c:strCache>
                <c:ptCount val="11"/>
                <c:pt idx="0">
                  <c:v>    &lt; $5</c:v>
                </c:pt>
                <c:pt idx="1">
                  <c:v>$5 - $9.9</c:v>
                </c:pt>
                <c:pt idx="2">
                  <c:v>$10 - $14.9</c:v>
                </c:pt>
                <c:pt idx="3">
                  <c:v>$15 - $19.9</c:v>
                </c:pt>
                <c:pt idx="4">
                  <c:v>$20 - $24.9</c:v>
                </c:pt>
                <c:pt idx="5">
                  <c:v>$25 - $34.9</c:v>
                </c:pt>
                <c:pt idx="6">
                  <c:v>$35 - $49.9</c:v>
                </c:pt>
                <c:pt idx="7">
                  <c:v>$50 - $74.9</c:v>
                </c:pt>
                <c:pt idx="8">
                  <c:v>$75 - $99.9</c:v>
                </c:pt>
                <c:pt idx="9">
                  <c:v>$100 - $149.9</c:v>
                </c:pt>
                <c:pt idx="10">
                  <c:v>&gt; $150</c:v>
                </c:pt>
              </c:strCache>
            </c:strRef>
          </c:cat>
          <c:val>
            <c:numRef>
              <c:f>'CA Summary'!$J$6:$J$16</c:f>
              <c:numCache>
                <c:ptCount val="11"/>
                <c:pt idx="0">
                  <c:v>0.8075042541515446</c:v>
                </c:pt>
                <c:pt idx="1">
                  <c:v>0.8075042541515446</c:v>
                </c:pt>
                <c:pt idx="2">
                  <c:v>0.8075042541515446</c:v>
                </c:pt>
                <c:pt idx="3">
                  <c:v>0.8075042541515446</c:v>
                </c:pt>
                <c:pt idx="4">
                  <c:v>0.8075042541515446</c:v>
                </c:pt>
                <c:pt idx="5">
                  <c:v>0.8075042541515446</c:v>
                </c:pt>
                <c:pt idx="6">
                  <c:v>0.8075042541515446</c:v>
                </c:pt>
                <c:pt idx="7">
                  <c:v>0.8075042541515446</c:v>
                </c:pt>
                <c:pt idx="8">
                  <c:v>0.8075042541515446</c:v>
                </c:pt>
                <c:pt idx="9">
                  <c:v>0.8075042541515446</c:v>
                </c:pt>
                <c:pt idx="10">
                  <c:v>0.8075042541515446</c:v>
                </c:pt>
              </c:numCache>
            </c:numRef>
          </c:val>
          <c:smooth val="0"/>
        </c:ser>
        <c:axId val="49269267"/>
        <c:axId val="40770220"/>
      </c:lineChart>
      <c:catAx>
        <c:axId val="49269267"/>
        <c:scaling>
          <c:orientation val="minMax"/>
        </c:scaling>
        <c:axPos val="b"/>
        <c:title>
          <c:tx>
            <c:rich>
              <a:bodyPr vert="horz" rot="0" anchor="ctr"/>
              <a:lstStyle/>
              <a:p>
                <a:pPr algn="ctr">
                  <a:defRPr/>
                </a:pPr>
                <a:r>
                  <a:rPr lang="en-US" cap="none" sz="1600" b="1" i="0" u="none" baseline="0">
                    <a:solidFill>
                      <a:srgbClr val="333333"/>
                    </a:solidFill>
                  </a:rPr>
                  <a:t>Household Income (Thousands)</a:t>
                </a:r>
              </a:p>
            </c:rich>
          </c:tx>
          <c:layout>
            <c:manualLayout>
              <c:xMode val="factor"/>
              <c:yMode val="factor"/>
              <c:x val="-0.04075"/>
              <c:y val="0.003"/>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1000" b="1" i="0" u="none" baseline="0">
                <a:solidFill>
                  <a:srgbClr val="333333"/>
                </a:solidFill>
              </a:defRPr>
            </a:pPr>
          </a:p>
        </c:txPr>
        <c:crossAx val="40770220"/>
        <c:crosses val="autoZero"/>
        <c:auto val="1"/>
        <c:lblOffset val="100"/>
        <c:tickLblSkip val="1"/>
        <c:noMultiLvlLbl val="0"/>
      </c:catAx>
      <c:valAx>
        <c:axId val="407702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1" i="0" u="none" baseline="0">
                <a:solidFill>
                  <a:srgbClr val="333333"/>
                </a:solidFill>
              </a:defRPr>
            </a:pPr>
          </a:p>
        </c:txPr>
        <c:crossAx val="49269267"/>
        <c:crossesAt val="1"/>
        <c:crossBetween val="between"/>
        <c:dispUnits/>
      </c:valAx>
      <c:spPr>
        <a:noFill/>
        <a:ln>
          <a:noFill/>
        </a:ln>
      </c:spPr>
    </c:plotArea>
    <c:legend>
      <c:legendPos val="r"/>
      <c:layout>
        <c:manualLayout>
          <c:xMode val="edge"/>
          <c:yMode val="edge"/>
          <c:x val="0.6995"/>
          <c:y val="0.227"/>
          <c:w val="0.1635"/>
          <c:h val="0.246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0.887</cdr:x>
      <cdr:y>0.3645</cdr:y>
    </cdr:from>
    <cdr:to>
      <cdr:x>0.99175</cdr:x>
      <cdr:y>0.509</cdr:y>
    </cdr:to>
    <cdr:sp fLocksText="0">
      <cdr:nvSpPr>
        <cdr:cNvPr id="1" name="TextBox 1"/>
        <cdr:cNvSpPr txBox="1">
          <a:spLocks noChangeArrowheads="1"/>
        </cdr:cNvSpPr>
      </cdr:nvSpPr>
      <cdr:spPr>
        <a:xfrm>
          <a:off x="7781925" y="2324100"/>
          <a:ext cx="923925" cy="923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0.81525</cdr:x>
      <cdr:y>0.36325</cdr:y>
    </cdr:from>
    <cdr:to>
      <cdr:x>0.92025</cdr:x>
      <cdr:y>0.3965</cdr:y>
    </cdr:to>
    <cdr:sp>
      <cdr:nvSpPr>
        <cdr:cNvPr id="2" name="TextBox 2"/>
        <cdr:cNvSpPr txBox="1">
          <a:spLocks noChangeArrowheads="1"/>
        </cdr:cNvSpPr>
      </cdr:nvSpPr>
      <cdr:spPr>
        <a:xfrm>
          <a:off x="7153275" y="2314575"/>
          <a:ext cx="923925" cy="209550"/>
        </a:xfrm>
        <a:prstGeom prst="rect">
          <a:avLst/>
        </a:prstGeom>
        <a:noFill/>
        <a:ln w="9525" cmpd="sng">
          <a:noFill/>
        </a:ln>
      </cdr:spPr>
      <cdr:txBody>
        <a:bodyPr vertOverflow="clip" wrap="square"/>
        <a:p>
          <a:pPr algn="l">
            <a:defRPr/>
          </a:pPr>
          <a:r>
            <a:rPr lang="en-US" cap="none" sz="900" b="0" i="0" u="none" baseline="0">
              <a:solidFill>
                <a:srgbClr val="000000"/>
              </a:solidFill>
            </a:rPr>
            <a:t>0.54</a:t>
          </a:r>
        </a:p>
      </cdr:txBody>
    </cdr:sp>
  </cdr:relSizeAnchor>
  <cdr:relSizeAnchor xmlns:cdr="http://schemas.openxmlformats.org/drawingml/2006/chartDrawing">
    <cdr:from>
      <cdr:x>0.81875</cdr:x>
      <cdr:y>0.42525</cdr:y>
    </cdr:from>
    <cdr:to>
      <cdr:x>0.924</cdr:x>
      <cdr:y>0.4585</cdr:y>
    </cdr:to>
    <cdr:sp>
      <cdr:nvSpPr>
        <cdr:cNvPr id="3" name="TextBox 1"/>
        <cdr:cNvSpPr txBox="1">
          <a:spLocks noChangeArrowheads="1"/>
        </cdr:cNvSpPr>
      </cdr:nvSpPr>
      <cdr:spPr>
        <a:xfrm>
          <a:off x="7181850" y="2714625"/>
          <a:ext cx="923925" cy="209550"/>
        </a:xfrm>
        <a:prstGeom prst="rect">
          <a:avLst/>
        </a:prstGeom>
        <a:noFill/>
        <a:ln w="9525" cmpd="sng">
          <a:noFill/>
        </a:ln>
      </cdr:spPr>
      <cdr:txBody>
        <a:bodyPr vertOverflow="clip" wrap="square"/>
        <a:p>
          <a:pPr algn="l">
            <a:defRPr/>
          </a:pPr>
          <a:r>
            <a:rPr lang="en-US" cap="none" sz="900" b="0" i="0" u="none" baseline="0">
              <a:solidFill>
                <a:srgbClr val="000000"/>
              </a:solidFill>
            </a:rPr>
            <a:t>0.81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82050" cy="6391275"/>
    <xdr:graphicFrame>
      <xdr:nvGraphicFramePr>
        <xdr:cNvPr id="1" name="Shape 1025"/>
        <xdr:cNvGraphicFramePr/>
      </xdr:nvGraphicFramePr>
      <xdr:xfrm>
        <a:off x="0" y="0"/>
        <a:ext cx="8782050" cy="6391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P33"/>
  <sheetViews>
    <sheetView tabSelected="1" zoomScale="90" zoomScaleNormal="90" zoomScalePageLayoutView="0" workbookViewId="0" topLeftCell="A1">
      <selection activeCell="H18" sqref="H18"/>
    </sheetView>
  </sheetViews>
  <sheetFormatPr defaultColWidth="9.140625" defaultRowHeight="12.75"/>
  <cols>
    <col min="2" max="2" width="31.8515625" style="0" bestFit="1" customWidth="1"/>
    <col min="3" max="3" width="14.8515625" style="0" customWidth="1"/>
    <col min="4" max="4" width="19.140625" style="0" bestFit="1" customWidth="1"/>
    <col min="5" max="5" width="16.140625" style="0" bestFit="1" customWidth="1"/>
    <col min="6" max="6" width="16.140625" style="0" customWidth="1"/>
    <col min="7" max="7" width="16.00390625" style="0" bestFit="1" customWidth="1"/>
    <col min="8" max="8" width="16.140625" style="0" bestFit="1" customWidth="1"/>
    <col min="9" max="9" width="21.140625" style="0" bestFit="1" customWidth="1"/>
    <col min="10" max="10" width="10.421875" style="0" bestFit="1" customWidth="1"/>
    <col min="11" max="11" width="16.00390625" style="0" bestFit="1" customWidth="1"/>
    <col min="12" max="12" width="16.140625" style="0" bestFit="1" customWidth="1"/>
    <col min="13" max="13" width="8.7109375" style="0" bestFit="1" customWidth="1"/>
    <col min="14" max="14" width="16.00390625" style="0" bestFit="1" customWidth="1"/>
    <col min="15" max="15" width="16.140625" style="0" bestFit="1" customWidth="1"/>
    <col min="16" max="16" width="21.140625" style="0" bestFit="1" customWidth="1"/>
  </cols>
  <sheetData>
    <row r="2" spans="3:9" ht="12.75">
      <c r="C2" s="38" t="s">
        <v>5</v>
      </c>
      <c r="D2" s="39"/>
      <c r="E2" s="39"/>
      <c r="F2" s="39"/>
      <c r="G2" s="39"/>
      <c r="H2" s="39"/>
      <c r="I2" s="40"/>
    </row>
    <row r="3" spans="3:11" ht="12.75">
      <c r="C3" s="8" t="s">
        <v>137</v>
      </c>
      <c r="D3" s="8" t="str">
        <f>'CA Raw'!A10</f>
        <v>  Owner occupied:</v>
      </c>
      <c r="E3" s="8" t="str">
        <f>'CA Raw'!A22</f>
        <v>  Renter occupied:</v>
      </c>
      <c r="F3" s="12" t="s">
        <v>137</v>
      </c>
      <c r="G3" s="12" t="s">
        <v>69</v>
      </c>
      <c r="H3" s="12" t="s">
        <v>105</v>
      </c>
      <c r="I3" s="35" t="s">
        <v>138</v>
      </c>
      <c r="J3" s="36" t="s">
        <v>209</v>
      </c>
      <c r="K3">
        <f>E4/C4</f>
        <v>0.44675095635146533</v>
      </c>
    </row>
    <row r="4" spans="2:15" ht="12.75">
      <c r="B4" s="17" t="s">
        <v>139</v>
      </c>
      <c r="C4" s="11">
        <f>D4+E4</f>
        <v>12542460</v>
      </c>
      <c r="D4" s="10" t="str">
        <f>'CA Raw'!D10</f>
        <v>6,939,104</v>
      </c>
      <c r="E4" s="10" t="str">
        <f>'CA Raw'!D22</f>
        <v>5,603,356</v>
      </c>
      <c r="F4" s="13"/>
      <c r="G4" s="13">
        <f>D4/$C$4</f>
        <v>0.5532490436485347</v>
      </c>
      <c r="H4" s="13">
        <f>E4/$C$4</f>
        <v>0.44675095635146533</v>
      </c>
      <c r="I4" s="15">
        <f>H4/G4</f>
        <v>0.8075042541515446</v>
      </c>
      <c r="O4" s="6"/>
    </row>
    <row r="5" spans="2:15" ht="12.75">
      <c r="B5" s="17" t="s">
        <v>140</v>
      </c>
      <c r="C5" s="11"/>
      <c r="D5" s="10"/>
      <c r="E5" s="10"/>
      <c r="F5" s="13"/>
      <c r="G5" s="13"/>
      <c r="H5" s="13"/>
      <c r="I5" s="15"/>
      <c r="O5" s="6"/>
    </row>
    <row r="6" spans="2:15" ht="12.75" customHeight="1">
      <c r="B6" s="16" t="str">
        <f>'CA Raw'!A11</f>
        <v>    Less than $5,000</v>
      </c>
      <c r="C6" s="11">
        <f aca="true" t="shared" si="0" ref="C6:C16">D6+E6</f>
        <v>375231</v>
      </c>
      <c r="D6" s="10" t="str">
        <f>'CA Raw'!D11</f>
        <v>112,900</v>
      </c>
      <c r="E6" s="10" t="str">
        <f>'CA Raw'!D23</f>
        <v>262,331</v>
      </c>
      <c r="F6" s="13">
        <f aca="true" t="shared" si="1" ref="F6:F16">C6/$C$4</f>
        <v>0.029916858415334792</v>
      </c>
      <c r="G6" s="13">
        <f aca="true" t="shared" si="2" ref="G6:G16">D6/$D$4</f>
        <v>0.016270112106692738</v>
      </c>
      <c r="H6" s="13">
        <f aca="true" t="shared" si="3" ref="H6:H16">E6/$E$4</f>
        <v>0.04681676481023158</v>
      </c>
      <c r="I6" s="15">
        <f aca="true" t="shared" si="4" ref="I6:I16">H6/G6</f>
        <v>2.8774703273847404</v>
      </c>
      <c r="J6" s="15">
        <f>$I$4</f>
        <v>0.8075042541515446</v>
      </c>
      <c r="O6" s="6"/>
    </row>
    <row r="7" spans="2:10" ht="12.75" customHeight="1">
      <c r="B7" s="7" t="str">
        <f>'CA Raw'!A12</f>
        <v>    $5,000 to $9,999</v>
      </c>
      <c r="C7" s="11">
        <f t="shared" si="0"/>
        <v>339624</v>
      </c>
      <c r="D7" s="10" t="str">
        <f>'CA Raw'!D12</f>
        <v>87,791</v>
      </c>
      <c r="E7" s="10" t="str">
        <f>'CA Raw'!D24</f>
        <v>251,833</v>
      </c>
      <c r="F7" s="13">
        <f t="shared" si="1"/>
        <v>0.027077941647810716</v>
      </c>
      <c r="G7" s="13">
        <f t="shared" si="2"/>
        <v>0.012651633409731286</v>
      </c>
      <c r="H7" s="13">
        <f t="shared" si="3"/>
        <v>0.04494324472691009</v>
      </c>
      <c r="I7" s="15">
        <f t="shared" si="4"/>
        <v>3.5523669767684694</v>
      </c>
      <c r="J7" s="15">
        <f aca="true" t="shared" si="5" ref="J7:J16">$I$4</f>
        <v>0.8075042541515446</v>
      </c>
    </row>
    <row r="8" spans="2:10" ht="12.75" customHeight="1">
      <c r="B8" s="7" t="str">
        <f>'CA Raw'!A13</f>
        <v>    $10,000 to $14,999</v>
      </c>
      <c r="C8" s="11">
        <f t="shared" si="0"/>
        <v>646495</v>
      </c>
      <c r="D8" s="10" t="str">
        <f>'CA Raw'!D13</f>
        <v>172,198</v>
      </c>
      <c r="E8" s="10" t="str">
        <f>'CA Raw'!D25</f>
        <v>474,297</v>
      </c>
      <c r="F8" s="13">
        <f t="shared" si="1"/>
        <v>0.051544513596216375</v>
      </c>
      <c r="G8" s="13">
        <f t="shared" si="2"/>
        <v>0.024815595788735836</v>
      </c>
      <c r="H8" s="13">
        <f t="shared" si="3"/>
        <v>0.08464516621824493</v>
      </c>
      <c r="I8" s="15">
        <f t="shared" si="4"/>
        <v>3.4109665123037916</v>
      </c>
      <c r="J8" s="15">
        <f t="shared" si="5"/>
        <v>0.8075042541515446</v>
      </c>
    </row>
    <row r="9" spans="2:11" ht="12.75" customHeight="1">
      <c r="B9" s="7" t="str">
        <f>'CA Raw'!A14</f>
        <v>    $15,000 to $19,999</v>
      </c>
      <c r="C9" s="11">
        <f t="shared" si="0"/>
        <v>596313</v>
      </c>
      <c r="D9" s="10" t="str">
        <f>'CA Raw'!D14</f>
        <v>197,768</v>
      </c>
      <c r="E9" s="10" t="str">
        <f>'CA Raw'!D26</f>
        <v>398,545</v>
      </c>
      <c r="F9" s="13">
        <f t="shared" si="1"/>
        <v>0.047543544089437</v>
      </c>
      <c r="G9" s="13">
        <f t="shared" si="2"/>
        <v>0.02850050957587608</v>
      </c>
      <c r="H9" s="13">
        <f t="shared" si="3"/>
        <v>0.07112612512929752</v>
      </c>
      <c r="I9" s="15">
        <f t="shared" si="4"/>
        <v>2.4956088921828044</v>
      </c>
      <c r="J9" s="15">
        <f t="shared" si="5"/>
        <v>0.8075042541515446</v>
      </c>
      <c r="K9" s="49"/>
    </row>
    <row r="10" spans="2:14" ht="12.75" customHeight="1">
      <c r="B10" s="7" t="str">
        <f>'CA Raw'!A15</f>
        <v>    $20,000 to $24,999</v>
      </c>
      <c r="C10" s="11">
        <f t="shared" si="0"/>
        <v>605509</v>
      </c>
      <c r="D10" s="10" t="str">
        <f>'CA Raw'!D15</f>
        <v>221,418</v>
      </c>
      <c r="E10" s="10" t="str">
        <f>'CA Raw'!D27</f>
        <v>384,091</v>
      </c>
      <c r="F10" s="13">
        <f t="shared" si="1"/>
        <v>0.04827673359133695</v>
      </c>
      <c r="G10" s="13">
        <f t="shared" si="2"/>
        <v>0.03190873057962527</v>
      </c>
      <c r="H10" s="13">
        <f t="shared" si="3"/>
        <v>0.06854659957354128</v>
      </c>
      <c r="I10" s="15">
        <f t="shared" si="4"/>
        <v>2.14820829059588</v>
      </c>
      <c r="J10" s="15">
        <f t="shared" si="5"/>
        <v>0.8075042541515446</v>
      </c>
      <c r="K10" s="28"/>
      <c r="L10" s="28"/>
      <c r="M10" s="28"/>
      <c r="N10" s="28"/>
    </row>
    <row r="11" spans="2:10" ht="12.75" customHeight="1">
      <c r="B11" s="7" t="str">
        <f>'CA Raw'!A16</f>
        <v>    $25,000 to $34,999</v>
      </c>
      <c r="C11" s="11">
        <f t="shared" si="0"/>
        <v>1137796</v>
      </c>
      <c r="D11" s="10" t="str">
        <f>'CA Raw'!D16</f>
        <v>459,239</v>
      </c>
      <c r="E11" s="10" t="str">
        <f>'CA Raw'!D28</f>
        <v>678,557</v>
      </c>
      <c r="F11" s="13">
        <f t="shared" si="1"/>
        <v>0.0907155374623479</v>
      </c>
      <c r="G11" s="13">
        <f t="shared" si="2"/>
        <v>0.06618131101652316</v>
      </c>
      <c r="H11" s="13">
        <f t="shared" si="3"/>
        <v>0.12109832036372488</v>
      </c>
      <c r="I11" s="15">
        <f t="shared" si="4"/>
        <v>1.8297963353051567</v>
      </c>
      <c r="J11" s="15">
        <f t="shared" si="5"/>
        <v>0.8075042541515446</v>
      </c>
    </row>
    <row r="12" spans="2:14" ht="12.75" customHeight="1">
      <c r="B12" s="7" t="str">
        <f>'CA Raw'!A17</f>
        <v>    $35,000 to $49,999</v>
      </c>
      <c r="C12" s="11">
        <f t="shared" si="0"/>
        <v>1541102</v>
      </c>
      <c r="D12" s="10" t="str">
        <f>'CA Raw'!D17</f>
        <v>715,172</v>
      </c>
      <c r="E12" s="10" t="str">
        <f>'CA Raw'!D29</f>
        <v>825,930</v>
      </c>
      <c r="F12" s="13">
        <f t="shared" si="1"/>
        <v>0.12287079249206297</v>
      </c>
      <c r="G12" s="13">
        <f t="shared" si="2"/>
        <v>0.1030640267100767</v>
      </c>
      <c r="H12" s="13">
        <f t="shared" si="3"/>
        <v>0.14739916578564702</v>
      </c>
      <c r="I12" s="15">
        <f t="shared" si="4"/>
        <v>1.4301708412799248</v>
      </c>
      <c r="J12" s="15">
        <f t="shared" si="5"/>
        <v>0.8075042541515446</v>
      </c>
      <c r="K12" s="28"/>
      <c r="L12" s="28"/>
      <c r="M12" s="28"/>
      <c r="N12" s="28"/>
    </row>
    <row r="13" spans="2:11" ht="12.75" customHeight="1">
      <c r="B13" s="7" t="str">
        <f>'CA Raw'!A18</f>
        <v>    $50,000 to $74,999</v>
      </c>
      <c r="C13" s="11">
        <f t="shared" si="0"/>
        <v>2122567</v>
      </c>
      <c r="D13" s="10" t="str">
        <f>'CA Raw'!D18</f>
        <v>1,161,714</v>
      </c>
      <c r="E13" s="10" t="str">
        <f>'CA Raw'!D30</f>
        <v>960,853</v>
      </c>
      <c r="F13" s="13">
        <f t="shared" si="1"/>
        <v>0.16923051777721435</v>
      </c>
      <c r="G13" s="13">
        <f t="shared" si="2"/>
        <v>0.16741556258560183</v>
      </c>
      <c r="H13" s="13">
        <f t="shared" si="3"/>
        <v>0.17147812846444166</v>
      </c>
      <c r="I13" s="15">
        <f t="shared" si="4"/>
        <v>1.0242663574168176</v>
      </c>
      <c r="J13" s="15">
        <f t="shared" si="5"/>
        <v>0.8075042541515446</v>
      </c>
      <c r="K13" s="50"/>
    </row>
    <row r="14" spans="2:10" ht="12.75" customHeight="1">
      <c r="B14" s="7" t="str">
        <f>'CA Raw'!A19</f>
        <v>    $75,000 to $99,999</v>
      </c>
      <c r="C14" s="11">
        <f t="shared" si="0"/>
        <v>1551514</v>
      </c>
      <c r="D14" s="10" t="str">
        <f>'CA Raw'!D19</f>
        <v>989,521</v>
      </c>
      <c r="E14" s="10" t="str">
        <f>'CA Raw'!D31</f>
        <v>561,993</v>
      </c>
      <c r="F14" s="13">
        <f t="shared" si="1"/>
        <v>0.12370093267190009</v>
      </c>
      <c r="G14" s="13">
        <f t="shared" si="2"/>
        <v>0.1426006873509894</v>
      </c>
      <c r="H14" s="13">
        <f t="shared" si="3"/>
        <v>0.10029578702477587</v>
      </c>
      <c r="I14" s="15">
        <f t="shared" si="4"/>
        <v>0.7033331247409306</v>
      </c>
      <c r="J14" s="15">
        <f t="shared" si="5"/>
        <v>0.8075042541515446</v>
      </c>
    </row>
    <row r="15" spans="2:10" ht="12.75" customHeight="1">
      <c r="B15" s="7" t="str">
        <f>'CA Raw'!A20</f>
        <v>    $100,000 to $149,999</v>
      </c>
      <c r="C15" s="11">
        <f t="shared" si="0"/>
        <v>1870135</v>
      </c>
      <c r="D15" s="10" t="str">
        <f>'CA Raw'!D20</f>
        <v>1,362,300</v>
      </c>
      <c r="E15" s="10" t="str">
        <f>'CA Raw'!D32</f>
        <v>507,835</v>
      </c>
      <c r="F15" s="13">
        <f t="shared" si="1"/>
        <v>0.14910432243754415</v>
      </c>
      <c r="G15" s="13">
        <f t="shared" si="2"/>
        <v>0.19632217646543415</v>
      </c>
      <c r="H15" s="13">
        <f t="shared" si="3"/>
        <v>0.09063050785993251</v>
      </c>
      <c r="I15" s="15">
        <f t="shared" si="4"/>
        <v>0.46164172327159153</v>
      </c>
      <c r="J15" s="15">
        <f t="shared" si="5"/>
        <v>0.8075042541515446</v>
      </c>
    </row>
    <row r="16" spans="2:10" ht="12.75" customHeight="1">
      <c r="B16" s="29" t="str">
        <f>'CA Raw'!A21</f>
        <v>    $150,000 or more</v>
      </c>
      <c r="C16" s="30">
        <f t="shared" si="0"/>
        <v>1756174</v>
      </c>
      <c r="D16" s="31" t="str">
        <f>'CA Raw'!D21</f>
        <v>1,459,083</v>
      </c>
      <c r="E16" s="31" t="str">
        <f>'CA Raw'!D33</f>
        <v>297,091</v>
      </c>
      <c r="F16" s="13">
        <f t="shared" si="1"/>
        <v>0.1400183058187947</v>
      </c>
      <c r="G16" s="13">
        <f t="shared" si="2"/>
        <v>0.21026965441071355</v>
      </c>
      <c r="H16" s="13">
        <f t="shared" si="3"/>
        <v>0.05302019004325265</v>
      </c>
      <c r="I16" s="32">
        <f t="shared" si="4"/>
        <v>0.2521533132864235</v>
      </c>
      <c r="J16" s="15">
        <f t="shared" si="5"/>
        <v>0.8075042541515446</v>
      </c>
    </row>
    <row r="17" spans="2:9" ht="12.75" customHeight="1">
      <c r="B17" s="33" t="s">
        <v>146</v>
      </c>
      <c r="C17" s="11"/>
      <c r="D17" s="10"/>
      <c r="E17" s="10"/>
      <c r="F17" s="34">
        <v>61094</v>
      </c>
      <c r="G17" s="34">
        <v>82885</v>
      </c>
      <c r="H17" s="34">
        <v>41007</v>
      </c>
      <c r="I17" s="15"/>
    </row>
    <row r="18" spans="3:10" ht="13.5" thickBot="1">
      <c r="C18" s="6"/>
      <c r="G18" s="14"/>
      <c r="H18" s="14"/>
      <c r="I18" s="14"/>
      <c r="J18" s="6"/>
    </row>
    <row r="19" spans="3:16" ht="12.75">
      <c r="C19" s="41" t="s">
        <v>144</v>
      </c>
      <c r="D19" s="42"/>
      <c r="E19" s="42"/>
      <c r="F19" s="42"/>
      <c r="G19" s="42"/>
      <c r="H19" s="42"/>
      <c r="I19" s="43"/>
      <c r="J19" s="41" t="s">
        <v>145</v>
      </c>
      <c r="K19" s="42"/>
      <c r="L19" s="42"/>
      <c r="M19" s="42"/>
      <c r="N19" s="42"/>
      <c r="O19" s="42"/>
      <c r="P19" s="43"/>
    </row>
    <row r="20" spans="3:16" ht="12.75">
      <c r="C20" s="19" t="s">
        <v>137</v>
      </c>
      <c r="D20" s="8" t="str">
        <f>D3</f>
        <v>  Owner occupied:</v>
      </c>
      <c r="E20" s="8" t="str">
        <f>E3</f>
        <v>  Renter occupied:</v>
      </c>
      <c r="F20" s="12" t="str">
        <f>F3</f>
        <v>Occupied</v>
      </c>
      <c r="G20" s="12" t="s">
        <v>69</v>
      </c>
      <c r="H20" s="12" t="s">
        <v>105</v>
      </c>
      <c r="I20" s="20" t="s">
        <v>138</v>
      </c>
      <c r="J20" s="19" t="s">
        <v>137</v>
      </c>
      <c r="K20" s="8" t="str">
        <f>D20</f>
        <v>  Owner occupied:</v>
      </c>
      <c r="L20" s="8" t="str">
        <f>E20</f>
        <v>  Renter occupied:</v>
      </c>
      <c r="M20" s="12" t="str">
        <f>F20</f>
        <v>Occupied</v>
      </c>
      <c r="N20" s="12" t="s">
        <v>69</v>
      </c>
      <c r="O20" s="12" t="s">
        <v>105</v>
      </c>
      <c r="P20" s="20" t="s">
        <v>138</v>
      </c>
    </row>
    <row r="21" spans="2:16" ht="12.75">
      <c r="B21" s="18" t="s">
        <v>139</v>
      </c>
      <c r="C21" s="21">
        <f>D21+E21</f>
        <v>4526205</v>
      </c>
      <c r="D21" s="11">
        <f>SUMIF('CA Raw'!$H$34:$BM$34,"n",'CA Raw'!$H$10:$BM$10)</f>
        <v>2618407</v>
      </c>
      <c r="E21" s="11">
        <f>SUMIF('CA Raw'!$H$34:$BM$34,"n",'CA Raw'!$H$22:$BM$22)</f>
        <v>1907798</v>
      </c>
      <c r="F21" s="11"/>
      <c r="G21" s="13">
        <f>D21/$C$21</f>
        <v>0.5784994272243524</v>
      </c>
      <c r="H21" s="13">
        <f>E21/$C$21</f>
        <v>0.42150057277564756</v>
      </c>
      <c r="I21" s="22">
        <f>H21/G21</f>
        <v>0.7286101816868041</v>
      </c>
      <c r="J21" s="21">
        <f>K21+L21</f>
        <v>8016255</v>
      </c>
      <c r="K21" s="11">
        <f>SUMIF('CA Raw'!$H$34:$BM$34,"s",'CA Raw'!$H$10:$BM$10)</f>
        <v>4320697</v>
      </c>
      <c r="L21" s="11">
        <f>SUMIF('CA Raw'!$H$34:$BM$34,"s",'CA Raw'!$H$22:$BM$22)</f>
        <v>3695558</v>
      </c>
      <c r="M21" s="11"/>
      <c r="N21" s="13">
        <f>K21/$J$21</f>
        <v>0.5389919607098327</v>
      </c>
      <c r="O21" s="13">
        <f>L21/$J$21</f>
        <v>0.4610080392901673</v>
      </c>
      <c r="P21" s="22">
        <f>O21/N21</f>
        <v>0.8553152419621187</v>
      </c>
    </row>
    <row r="22" spans="2:16" ht="12.75">
      <c r="B22" s="18" t="s">
        <v>140</v>
      </c>
      <c r="C22" s="21"/>
      <c r="D22" s="10"/>
      <c r="E22" s="10"/>
      <c r="F22" s="10"/>
      <c r="G22" s="13"/>
      <c r="H22" s="13"/>
      <c r="I22" s="22"/>
      <c r="J22" s="21"/>
      <c r="K22" s="10"/>
      <c r="L22" s="10"/>
      <c r="M22" s="10"/>
      <c r="N22" s="13"/>
      <c r="O22" s="13"/>
      <c r="P22" s="22"/>
    </row>
    <row r="23" spans="2:16" ht="12.75">
      <c r="B23" s="16" t="str">
        <f aca="true" t="shared" si="6" ref="B23:B33">B6</f>
        <v>    Less than $5,000</v>
      </c>
      <c r="C23" s="21">
        <f>D23+E23</f>
        <v>120747</v>
      </c>
      <c r="D23" s="11">
        <f>SUMIF('CA Raw'!$H$34:$BM$34,"n",'CA Raw'!$H11:$BM11)</f>
        <v>37122</v>
      </c>
      <c r="E23" s="11">
        <f>SUMIF('CA Raw'!$H$34:$BM$34,"n",'CA Raw'!$H23:$BM23)</f>
        <v>83625</v>
      </c>
      <c r="F23" s="13">
        <f>C23/$C$21</f>
        <v>0.026677315764531213</v>
      </c>
      <c r="G23" s="13">
        <f>D23/$D$21</f>
        <v>0.014177322318493649</v>
      </c>
      <c r="H23" s="13">
        <f>E23/$E$21</f>
        <v>0.04383325698003667</v>
      </c>
      <c r="I23" s="22">
        <f aca="true" t="shared" si="7" ref="I23:I33">H23/G23</f>
        <v>3.0917867277982567</v>
      </c>
      <c r="J23" s="21">
        <f aca="true" t="shared" si="8" ref="J23:J33">K23+L23</f>
        <v>254484</v>
      </c>
      <c r="K23" s="11">
        <f>SUMIF('CA Raw'!$H$34:$BM$34,"s",'CA Raw'!$H11:$BM11)</f>
        <v>75778</v>
      </c>
      <c r="L23" s="11">
        <f>SUMIF('CA Raw'!$H$34:$BM$34,"s",'CA Raw'!$H23:$BM23)</f>
        <v>178706</v>
      </c>
      <c r="M23" s="13">
        <f>J23/$J$21</f>
        <v>0.03174599610416585</v>
      </c>
      <c r="N23" s="13">
        <f>K23/$K$21</f>
        <v>0.01753837401696995</v>
      </c>
      <c r="O23" s="13">
        <f>L23/$L$21</f>
        <v>0.0483569734259346</v>
      </c>
      <c r="P23" s="22">
        <f aca="true" t="shared" si="9" ref="P23:P33">O23/N23</f>
        <v>2.757209612427292</v>
      </c>
    </row>
    <row r="24" spans="2:16" ht="12.75">
      <c r="B24" s="16" t="str">
        <f t="shared" si="6"/>
        <v>    $5,000 to $9,999</v>
      </c>
      <c r="C24" s="21">
        <f aca="true" t="shared" si="10" ref="C24:C33">D24+E24</f>
        <v>114652</v>
      </c>
      <c r="D24" s="11">
        <f>SUMIF('CA Raw'!$H$34:$BM$34,"n",'CA Raw'!$H12:$BM12)</f>
        <v>30495</v>
      </c>
      <c r="E24" s="11">
        <f>SUMIF('CA Raw'!$H$34:$BM$34,"n",'CA Raw'!$H24:$BM24)</f>
        <v>84157</v>
      </c>
      <c r="F24" s="13">
        <f aca="true" t="shared" si="11" ref="F24:F33">C24/$C$21</f>
        <v>0.025330713036638863</v>
      </c>
      <c r="G24" s="13">
        <f aca="true" t="shared" si="12" ref="G24:G33">D24/$D$21</f>
        <v>0.011646394162557616</v>
      </c>
      <c r="H24" s="13">
        <f aca="true" t="shared" si="13" ref="H24:H33">E24/$E$21</f>
        <v>0.04411211249828336</v>
      </c>
      <c r="I24" s="22">
        <f t="shared" si="7"/>
        <v>3.7876197458695735</v>
      </c>
      <c r="J24" s="21">
        <f t="shared" si="8"/>
        <v>224972</v>
      </c>
      <c r="K24" s="11">
        <f>SUMIF('CA Raw'!$H$34:$BM$34,"s",'CA Raw'!$H12:$BM12)</f>
        <v>57296</v>
      </c>
      <c r="L24" s="11">
        <f>SUMIF('CA Raw'!$H$34:$BM$34,"s",'CA Raw'!$H24:$BM24)</f>
        <v>167676</v>
      </c>
      <c r="M24" s="13">
        <f aca="true" t="shared" si="14" ref="M24:M33">J24/$J$21</f>
        <v>0.028064476491828166</v>
      </c>
      <c r="N24" s="13">
        <f aca="true" t="shared" si="15" ref="N24:N33">K24/$K$21</f>
        <v>0.013260823427331285</v>
      </c>
      <c r="O24" s="13">
        <f aca="true" t="shared" si="16" ref="O24:O33">L24/$L$21</f>
        <v>0.04537230913437159</v>
      </c>
      <c r="P24" s="22">
        <f t="shared" si="9"/>
        <v>3.42153029810025</v>
      </c>
    </row>
    <row r="25" spans="2:16" ht="12.75">
      <c r="B25" s="16" t="str">
        <f t="shared" si="6"/>
        <v>    $10,000 to $14,999</v>
      </c>
      <c r="C25" s="21">
        <f t="shared" si="10"/>
        <v>224620</v>
      </c>
      <c r="D25" s="11">
        <f>SUMIF('CA Raw'!$H$34:$BM$34,"n",'CA Raw'!$H13:$BM13)</f>
        <v>62781</v>
      </c>
      <c r="E25" s="11">
        <f>SUMIF('CA Raw'!$H$34:$BM$34,"n",'CA Raw'!$H25:$BM25)</f>
        <v>161839</v>
      </c>
      <c r="F25" s="13">
        <f t="shared" si="11"/>
        <v>0.049626563533909755</v>
      </c>
      <c r="G25" s="13">
        <f t="shared" si="12"/>
        <v>0.023976791996049508</v>
      </c>
      <c r="H25" s="13">
        <f t="shared" si="13"/>
        <v>0.08483025980738003</v>
      </c>
      <c r="I25" s="22">
        <f t="shared" si="7"/>
        <v>3.5380154201344753</v>
      </c>
      <c r="J25" s="21">
        <f t="shared" si="8"/>
        <v>421875</v>
      </c>
      <c r="K25" s="11">
        <f>SUMIF('CA Raw'!$H$34:$BM$34,"s",'CA Raw'!$H13:$BM13)</f>
        <v>109417</v>
      </c>
      <c r="L25" s="11">
        <f>SUMIF('CA Raw'!$H$34:$BM$34,"s",'CA Raw'!$H25:$BM25)</f>
        <v>312458</v>
      </c>
      <c r="M25" s="13">
        <f t="shared" si="14"/>
        <v>0.052627442615036574</v>
      </c>
      <c r="N25" s="13">
        <f t="shared" si="15"/>
        <v>0.025323923431798158</v>
      </c>
      <c r="O25" s="13">
        <f t="shared" si="16"/>
        <v>0.08454961334661774</v>
      </c>
      <c r="P25" s="22">
        <f t="shared" si="9"/>
        <v>3.3387248849620375</v>
      </c>
    </row>
    <row r="26" spans="2:16" ht="12.75">
      <c r="B26" s="16" t="str">
        <f t="shared" si="6"/>
        <v>    $15,000 to $19,999</v>
      </c>
      <c r="C26" s="21">
        <f t="shared" si="10"/>
        <v>197827</v>
      </c>
      <c r="D26" s="11">
        <f>SUMIF('CA Raw'!$H$34:$BM$34,"n",'CA Raw'!$H14:$BM14)</f>
        <v>71133</v>
      </c>
      <c r="E26" s="11">
        <f>SUMIF('CA Raw'!$H$34:$BM$34,"n",'CA Raw'!$H26:$BM26)</f>
        <v>126694</v>
      </c>
      <c r="F26" s="13">
        <f t="shared" si="11"/>
        <v>0.04370703492219199</v>
      </c>
      <c r="G26" s="13">
        <f t="shared" si="12"/>
        <v>0.02716651765749175</v>
      </c>
      <c r="H26" s="13">
        <f t="shared" si="13"/>
        <v>0.06640849817433502</v>
      </c>
      <c r="I26" s="22">
        <f t="shared" si="7"/>
        <v>2.4444980034465864</v>
      </c>
      <c r="J26" s="21">
        <f t="shared" si="8"/>
        <v>398486</v>
      </c>
      <c r="K26" s="11">
        <f>SUMIF('CA Raw'!$H$34:$BM$34,"s",'CA Raw'!$H14:$BM14)</f>
        <v>126635</v>
      </c>
      <c r="L26" s="11">
        <f>SUMIF('CA Raw'!$H$34:$BM$34,"s",'CA Raw'!$H26:$BM26)</f>
        <v>271851</v>
      </c>
      <c r="M26" s="13">
        <f t="shared" si="14"/>
        <v>0.049709746009826285</v>
      </c>
      <c r="N26" s="13">
        <f t="shared" si="15"/>
        <v>0.029308928628876314</v>
      </c>
      <c r="O26" s="13">
        <f t="shared" si="16"/>
        <v>0.07356155687449635</v>
      </c>
      <c r="P26" s="22">
        <f t="shared" si="9"/>
        <v>2.509868504781188</v>
      </c>
    </row>
    <row r="27" spans="2:16" ht="12.75">
      <c r="B27" s="16" t="str">
        <f t="shared" si="6"/>
        <v>    $20,000 to $24,999</v>
      </c>
      <c r="C27" s="21">
        <f t="shared" si="10"/>
        <v>204707</v>
      </c>
      <c r="D27" s="11">
        <f>SUMIF('CA Raw'!$H$34:$BM$34,"n",'CA Raw'!$H15:$BM15)</f>
        <v>80654</v>
      </c>
      <c r="E27" s="11">
        <f>SUMIF('CA Raw'!$H$34:$BM$34,"n",'CA Raw'!$H27:$BM27)</f>
        <v>124053</v>
      </c>
      <c r="F27" s="13">
        <f t="shared" si="11"/>
        <v>0.04522707212775382</v>
      </c>
      <c r="G27" s="13">
        <f t="shared" si="12"/>
        <v>0.030802697976288637</v>
      </c>
      <c r="H27" s="13">
        <f t="shared" si="13"/>
        <v>0.06502417970875324</v>
      </c>
      <c r="I27" s="22">
        <f t="shared" si="7"/>
        <v>2.110989750274722</v>
      </c>
      <c r="J27" s="21">
        <f t="shared" si="8"/>
        <v>400802</v>
      </c>
      <c r="K27" s="11">
        <f>SUMIF('CA Raw'!$H$34:$BM$34,"s",'CA Raw'!$H15:$BM15)</f>
        <v>140764</v>
      </c>
      <c r="L27" s="11">
        <f>SUMIF('CA Raw'!$H$34:$BM$34,"s",'CA Raw'!$H27:$BM27)</f>
        <v>260038</v>
      </c>
      <c r="M27" s="13">
        <f t="shared" si="14"/>
        <v>0.049998658974795586</v>
      </c>
      <c r="N27" s="13">
        <f t="shared" si="15"/>
        <v>0.032579002878470764</v>
      </c>
      <c r="O27" s="13">
        <f t="shared" si="16"/>
        <v>0.07036501659559936</v>
      </c>
      <c r="P27" s="22">
        <f t="shared" si="9"/>
        <v>2.159827200914697</v>
      </c>
    </row>
    <row r="28" spans="2:16" ht="12.75">
      <c r="B28" s="16" t="str">
        <f t="shared" si="6"/>
        <v>    $25,000 to $34,999</v>
      </c>
      <c r="C28" s="21">
        <f t="shared" si="10"/>
        <v>382930</v>
      </c>
      <c r="D28" s="11">
        <f>SUMIF('CA Raw'!$H$34:$BM$34,"n",'CA Raw'!$H16:$BM16)</f>
        <v>166146</v>
      </c>
      <c r="E28" s="11">
        <f>SUMIF('CA Raw'!$H$34:$BM$34,"n",'CA Raw'!$H28:$BM28)</f>
        <v>216784</v>
      </c>
      <c r="F28" s="13">
        <f t="shared" si="11"/>
        <v>0.08460288475665596</v>
      </c>
      <c r="G28" s="13">
        <f t="shared" si="12"/>
        <v>0.06345308426077383</v>
      </c>
      <c r="H28" s="13">
        <f t="shared" si="13"/>
        <v>0.11363047869847856</v>
      </c>
      <c r="I28" s="22">
        <f t="shared" si="7"/>
        <v>1.790779439995228</v>
      </c>
      <c r="J28" s="21">
        <f t="shared" si="8"/>
        <v>754866</v>
      </c>
      <c r="K28" s="11">
        <f>SUMIF('CA Raw'!$H$34:$BM$34,"s",'CA Raw'!$H16:$BM16)</f>
        <v>293093</v>
      </c>
      <c r="L28" s="11">
        <f>SUMIF('CA Raw'!$H$34:$BM$34,"s",'CA Raw'!$H28:$BM28)</f>
        <v>461773</v>
      </c>
      <c r="M28" s="13">
        <f t="shared" si="14"/>
        <v>0.09416691460039632</v>
      </c>
      <c r="N28" s="13">
        <f t="shared" si="15"/>
        <v>0.06783465723238635</v>
      </c>
      <c r="O28" s="13">
        <f t="shared" si="16"/>
        <v>0.12495352528630317</v>
      </c>
      <c r="P28" s="22">
        <f t="shared" si="9"/>
        <v>1.842030761034737</v>
      </c>
    </row>
    <row r="29" spans="2:16" ht="12.75">
      <c r="B29" s="16" t="str">
        <f t="shared" si="6"/>
        <v>    $35,000 to $49,999</v>
      </c>
      <c r="C29" s="21">
        <f t="shared" si="10"/>
        <v>520810</v>
      </c>
      <c r="D29" s="11">
        <f>SUMIF('CA Raw'!$H$34:$BM$34,"n",'CA Raw'!$H17:$BM17)</f>
        <v>254904</v>
      </c>
      <c r="E29" s="11">
        <f>SUMIF('CA Raw'!$H$34:$BM$34,"n",'CA Raw'!$H29:$BM29)</f>
        <v>265906</v>
      </c>
      <c r="F29" s="13">
        <f t="shared" si="11"/>
        <v>0.11506549084718876</v>
      </c>
      <c r="G29" s="13">
        <f t="shared" si="12"/>
        <v>0.09735079382235076</v>
      </c>
      <c r="H29" s="13">
        <f t="shared" si="13"/>
        <v>0.13937848765959499</v>
      </c>
      <c r="I29" s="22">
        <f t="shared" si="7"/>
        <v>1.4317139304887219</v>
      </c>
      <c r="J29" s="21">
        <f t="shared" si="8"/>
        <v>1020292</v>
      </c>
      <c r="K29" s="11">
        <f>SUMIF('CA Raw'!$H$34:$BM$34,"s",'CA Raw'!$H17:$BM17)</f>
        <v>460268</v>
      </c>
      <c r="L29" s="11">
        <f>SUMIF('CA Raw'!$H$34:$BM$34,"s",'CA Raw'!$H29:$BM29)</f>
        <v>560024</v>
      </c>
      <c r="M29" s="13">
        <f t="shared" si="14"/>
        <v>0.1272778872428584</v>
      </c>
      <c r="N29" s="13">
        <f t="shared" si="15"/>
        <v>0.10652633128404977</v>
      </c>
      <c r="O29" s="13">
        <f t="shared" si="16"/>
        <v>0.1515397674721923</v>
      </c>
      <c r="P29" s="22">
        <f t="shared" si="9"/>
        <v>1.4225568988019999</v>
      </c>
    </row>
    <row r="30" spans="2:16" ht="12.75">
      <c r="B30" s="16" t="str">
        <f t="shared" si="6"/>
        <v>    $50,000 to $74,999</v>
      </c>
      <c r="C30" s="21">
        <f t="shared" si="10"/>
        <v>743238</v>
      </c>
      <c r="D30" s="11">
        <f>SUMIF('CA Raw'!$H$34:$BM$34,"n",'CA Raw'!$H18:$BM18)</f>
        <v>424077</v>
      </c>
      <c r="E30" s="11">
        <f>SUMIF('CA Raw'!$H$34:$BM$34,"n",'CA Raw'!$H30:$BM30)</f>
        <v>319161</v>
      </c>
      <c r="F30" s="13">
        <f t="shared" si="11"/>
        <v>0.16420776345746602</v>
      </c>
      <c r="G30" s="13">
        <f t="shared" si="12"/>
        <v>0.16195992448843896</v>
      </c>
      <c r="H30" s="13">
        <f t="shared" si="13"/>
        <v>0.1672928685322031</v>
      </c>
      <c r="I30" s="22">
        <f t="shared" si="7"/>
        <v>1.0329275532858426</v>
      </c>
      <c r="J30" s="21">
        <f t="shared" si="8"/>
        <v>1379329</v>
      </c>
      <c r="K30" s="11">
        <f>SUMIF('CA Raw'!$H$34:$BM$34,"s",'CA Raw'!$H18:$BM18)</f>
        <v>737637</v>
      </c>
      <c r="L30" s="11">
        <f>SUMIF('CA Raw'!$H$34:$BM$34,"s",'CA Raw'!$H30:$BM30)</f>
        <v>641692</v>
      </c>
      <c r="M30" s="13">
        <f t="shared" si="14"/>
        <v>0.17206650736534704</v>
      </c>
      <c r="N30" s="13">
        <f t="shared" si="15"/>
        <v>0.17072176086404578</v>
      </c>
      <c r="O30" s="13">
        <f t="shared" si="16"/>
        <v>0.1736387306057705</v>
      </c>
      <c r="P30" s="22">
        <f t="shared" si="9"/>
        <v>1.0170861038860046</v>
      </c>
    </row>
    <row r="31" spans="2:16" ht="12.75">
      <c r="B31" s="16" t="str">
        <f t="shared" si="6"/>
        <v>    $75,000 to $99,999</v>
      </c>
      <c r="C31" s="21">
        <f t="shared" si="10"/>
        <v>554371</v>
      </c>
      <c r="D31" s="11">
        <f>SUMIF('CA Raw'!$H$34:$BM$34,"n",'CA Raw'!$H19:$BM19)</f>
        <v>359393</v>
      </c>
      <c r="E31" s="11">
        <f>SUMIF('CA Raw'!$H$34:$BM$34,"n",'CA Raw'!$H31:$BM31)</f>
        <v>194978</v>
      </c>
      <c r="F31" s="13">
        <f t="shared" si="11"/>
        <v>0.12248031187274991</v>
      </c>
      <c r="G31" s="13">
        <f t="shared" si="12"/>
        <v>0.13725635472254696</v>
      </c>
      <c r="H31" s="13">
        <f t="shared" si="13"/>
        <v>0.10220054743741214</v>
      </c>
      <c r="I31" s="22">
        <f t="shared" si="7"/>
        <v>0.744596107364228</v>
      </c>
      <c r="J31" s="21">
        <f t="shared" si="8"/>
        <v>997143</v>
      </c>
      <c r="K31" s="11">
        <f>SUMIF('CA Raw'!$H$34:$BM$34,"s",'CA Raw'!$H19:$BM19)</f>
        <v>630128</v>
      </c>
      <c r="L31" s="11">
        <f>SUMIF('CA Raw'!$H$34:$BM$34,"s",'CA Raw'!$H31:$BM31)</f>
        <v>367015</v>
      </c>
      <c r="M31" s="13">
        <f t="shared" si="14"/>
        <v>0.12439012980500246</v>
      </c>
      <c r="N31" s="13">
        <f t="shared" si="15"/>
        <v>0.1458394328507646</v>
      </c>
      <c r="O31" s="13">
        <f t="shared" si="16"/>
        <v>0.09931247189193079</v>
      </c>
      <c r="P31" s="22">
        <f t="shared" si="9"/>
        <v>0.6809713254545897</v>
      </c>
    </row>
    <row r="32" spans="2:16" ht="12.75">
      <c r="B32" s="16" t="str">
        <f t="shared" si="6"/>
        <v>    $100,000 to $149,999</v>
      </c>
      <c r="C32" s="21">
        <f t="shared" si="10"/>
        <v>709903</v>
      </c>
      <c r="D32" s="11">
        <f>SUMIF('CA Raw'!$H$34:$BM$34,"n",'CA Raw'!$H20:$BM20)</f>
        <v>514687</v>
      </c>
      <c r="E32" s="11">
        <f>SUMIF('CA Raw'!$H$34:$BM$34,"n",'CA Raw'!$H32:$BM32)</f>
        <v>195216</v>
      </c>
      <c r="F32" s="13">
        <f t="shared" si="11"/>
        <v>0.15684287388662246</v>
      </c>
      <c r="G32" s="13">
        <f t="shared" si="12"/>
        <v>0.19656493432839128</v>
      </c>
      <c r="H32" s="13">
        <f t="shared" si="13"/>
        <v>0.10232529859031197</v>
      </c>
      <c r="I32" s="22">
        <f t="shared" si="7"/>
        <v>0.5205674091359661</v>
      </c>
      <c r="J32" s="21">
        <f t="shared" si="8"/>
        <v>1160232</v>
      </c>
      <c r="K32" s="11">
        <f>SUMIF('CA Raw'!$H$34:$BM$34,"s",'CA Raw'!$H20:$BM20)</f>
        <v>847613</v>
      </c>
      <c r="L32" s="11">
        <f>SUMIF('CA Raw'!$H$34:$BM$34,"s",'CA Raw'!$H32:$BM32)</f>
        <v>312619</v>
      </c>
      <c r="M32" s="13">
        <f t="shared" si="14"/>
        <v>0.1447349167410468</v>
      </c>
      <c r="N32" s="13">
        <f t="shared" si="15"/>
        <v>0.19617506156992726</v>
      </c>
      <c r="O32" s="13">
        <f t="shared" si="16"/>
        <v>0.0845931791626596</v>
      </c>
      <c r="P32" s="22">
        <f t="shared" si="9"/>
        <v>0.43121270606817713</v>
      </c>
    </row>
    <row r="33" spans="2:16" ht="13.5" thickBot="1">
      <c r="B33" s="16" t="str">
        <f t="shared" si="6"/>
        <v>    $150,000 or more</v>
      </c>
      <c r="C33" s="23">
        <f t="shared" si="10"/>
        <v>752400</v>
      </c>
      <c r="D33" s="27">
        <f>SUMIF('CA Raw'!$H$34:$BM$34,"n",'CA Raw'!$H21:$BM21)</f>
        <v>617015</v>
      </c>
      <c r="E33" s="27">
        <f>SUMIF('CA Raw'!$H$34:$BM$34,"n",'CA Raw'!$H33:$BM33)</f>
        <v>135385</v>
      </c>
      <c r="F33" s="24">
        <f t="shared" si="11"/>
        <v>0.16623197579429125</v>
      </c>
      <c r="G33" s="24">
        <f t="shared" si="12"/>
        <v>0.23564518426661707</v>
      </c>
      <c r="H33" s="24">
        <f t="shared" si="13"/>
        <v>0.07096401191321093</v>
      </c>
      <c r="I33" s="25">
        <f t="shared" si="7"/>
        <v>0.30114772824264385</v>
      </c>
      <c r="J33" s="23">
        <f t="shared" si="8"/>
        <v>1003774</v>
      </c>
      <c r="K33" s="27">
        <f>SUMIF('CA Raw'!$H$34:$BM$34,"s",'CA Raw'!$H21:$BM21)</f>
        <v>842068</v>
      </c>
      <c r="L33" s="27">
        <f>SUMIF('CA Raw'!$H$34:$BM$34,"s",'CA Raw'!$H33:$BM33)</f>
        <v>161706</v>
      </c>
      <c r="M33" s="24">
        <f t="shared" si="14"/>
        <v>0.12521732404969652</v>
      </c>
      <c r="N33" s="24">
        <f t="shared" si="15"/>
        <v>0.1948917038153798</v>
      </c>
      <c r="O33" s="24">
        <f t="shared" si="16"/>
        <v>0.04375685620412398</v>
      </c>
      <c r="P33" s="25">
        <f t="shared" si="9"/>
        <v>0.2245188242880502</v>
      </c>
    </row>
  </sheetData>
  <sheetProtection/>
  <mergeCells count="3">
    <mergeCell ref="C2:I2"/>
    <mergeCell ref="C19:I19"/>
    <mergeCell ref="J19:P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O47"/>
  <sheetViews>
    <sheetView zoomScale="70" zoomScaleNormal="70" zoomScalePageLayoutView="0" workbookViewId="0" topLeftCell="A1">
      <selection activeCell="J16" sqref="J16"/>
    </sheetView>
  </sheetViews>
  <sheetFormatPr defaultColWidth="9.140625" defaultRowHeight="12.75"/>
  <cols>
    <col min="1" max="1" width="6.7109375" style="0" customWidth="1"/>
    <col min="2" max="2" width="26.8515625" style="0" customWidth="1"/>
    <col min="3" max="3" width="0.71875" style="0" customWidth="1"/>
    <col min="4" max="4" width="0.9921875" style="0" customWidth="1"/>
    <col min="5" max="5" width="6.7109375" style="0" customWidth="1"/>
    <col min="6" max="6" width="3.7109375" style="0" customWidth="1"/>
    <col min="7" max="65" width="11.421875" style="0" customWidth="1"/>
    <col min="67" max="67" width="9.421875" style="0" bestFit="1" customWidth="1"/>
  </cols>
  <sheetData>
    <row r="1" spans="1:65" ht="12" customHeight="1">
      <c r="A1" s="44" t="s">
        <v>0</v>
      </c>
      <c r="B1" s="44"/>
      <c r="C1" s="44"/>
      <c r="D1" s="44"/>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12" customHeight="1">
      <c r="A2" s="44" t="s">
        <v>1</v>
      </c>
      <c r="B2" s="44"/>
      <c r="C2" s="44"/>
      <c r="D2" s="4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12" customHeight="1">
      <c r="A3" s="1" t="s">
        <v>2</v>
      </c>
      <c r="B3" s="44" t="s">
        <v>3</v>
      </c>
      <c r="C3" s="44"/>
      <c r="D3" s="44"/>
      <c r="E3" s="44"/>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138.75" customHeight="1">
      <c r="A4" s="1"/>
      <c r="B4" s="44"/>
      <c r="C4" s="44"/>
      <c r="D4" s="44"/>
      <c r="E4" s="44"/>
      <c r="F4" s="1"/>
      <c r="G4" s="1"/>
      <c r="H4" s="1"/>
      <c r="I4" s="1"/>
      <c r="J4" s="1"/>
      <c r="K4" s="1"/>
      <c r="L4" s="1"/>
      <c r="M4" s="1"/>
      <c r="N4" s="1"/>
      <c r="O4" s="1"/>
      <c r="P4" s="1"/>
      <c r="Q4" s="1"/>
      <c r="R4" s="1"/>
      <c r="S4" s="1">
        <v>1</v>
      </c>
      <c r="T4" s="1" t="b">
        <f>ISNUMBER(S4)</f>
        <v>1</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12" customHeight="1">
      <c r="A5" s="1" t="s">
        <v>2</v>
      </c>
      <c r="B5" s="44" t="s">
        <v>4</v>
      </c>
      <c r="C5" s="44"/>
      <c r="D5" s="44"/>
      <c r="E5" s="44"/>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14.75" customHeight="1">
      <c r="A6" s="1"/>
      <c r="B6" s="44"/>
      <c r="C6" s="44"/>
      <c r="D6" s="44"/>
      <c r="E6" s="44"/>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12" customHeight="1">
      <c r="A7" s="46" t="s">
        <v>2</v>
      </c>
      <c r="B7" s="46"/>
      <c r="C7" s="46"/>
      <c r="D7" s="45" t="s">
        <v>5</v>
      </c>
      <c r="E7" s="45"/>
      <c r="F7" s="45"/>
      <c r="G7" s="45"/>
      <c r="H7" s="2" t="s">
        <v>6</v>
      </c>
      <c r="I7" s="2" t="s">
        <v>7</v>
      </c>
      <c r="J7" s="2" t="s">
        <v>8</v>
      </c>
      <c r="K7" s="2" t="s">
        <v>9</v>
      </c>
      <c r="L7" s="2" t="s">
        <v>10</v>
      </c>
      <c r="M7" s="2" t="s">
        <v>11</v>
      </c>
      <c r="N7" s="2" t="s">
        <v>12</v>
      </c>
      <c r="O7" s="2" t="s">
        <v>13</v>
      </c>
      <c r="P7" s="2" t="s">
        <v>14</v>
      </c>
      <c r="Q7" s="2" t="s">
        <v>15</v>
      </c>
      <c r="R7" s="2" t="s">
        <v>16</v>
      </c>
      <c r="S7" s="2" t="s">
        <v>17</v>
      </c>
      <c r="T7" s="2" t="s">
        <v>18</v>
      </c>
      <c r="U7" s="2" t="s">
        <v>19</v>
      </c>
      <c r="V7" s="2" t="s">
        <v>20</v>
      </c>
      <c r="W7" s="2" t="s">
        <v>21</v>
      </c>
      <c r="X7" s="2" t="s">
        <v>22</v>
      </c>
      <c r="Y7" s="2" t="s">
        <v>23</v>
      </c>
      <c r="Z7" s="2" t="s">
        <v>24</v>
      </c>
      <c r="AA7" s="2" t="s">
        <v>25</v>
      </c>
      <c r="AB7" s="2" t="s">
        <v>26</v>
      </c>
      <c r="AC7" s="2" t="s">
        <v>27</v>
      </c>
      <c r="AD7" s="2" t="s">
        <v>28</v>
      </c>
      <c r="AE7" s="2" t="s">
        <v>29</v>
      </c>
      <c r="AF7" s="2" t="s">
        <v>30</v>
      </c>
      <c r="AG7" s="2" t="s">
        <v>31</v>
      </c>
      <c r="AH7" s="2" t="s">
        <v>32</v>
      </c>
      <c r="AI7" s="2" t="s">
        <v>33</v>
      </c>
      <c r="AJ7" s="2" t="s">
        <v>34</v>
      </c>
      <c r="AK7" s="2" t="s">
        <v>35</v>
      </c>
      <c r="AL7" s="2" t="s">
        <v>36</v>
      </c>
      <c r="AM7" s="2" t="s">
        <v>37</v>
      </c>
      <c r="AN7" s="2" t="s">
        <v>38</v>
      </c>
      <c r="AO7" s="2" t="s">
        <v>39</v>
      </c>
      <c r="AP7" s="2" t="s">
        <v>40</v>
      </c>
      <c r="AQ7" s="2" t="s">
        <v>41</v>
      </c>
      <c r="AR7" s="2" t="s">
        <v>42</v>
      </c>
      <c r="AS7" s="2" t="s">
        <v>43</v>
      </c>
      <c r="AT7" s="2" t="s">
        <v>44</v>
      </c>
      <c r="AU7" s="2" t="s">
        <v>45</v>
      </c>
      <c r="AV7" s="2" t="s">
        <v>46</v>
      </c>
      <c r="AW7" s="2" t="s">
        <v>47</v>
      </c>
      <c r="AX7" s="2" t="s">
        <v>48</v>
      </c>
      <c r="AY7" s="2" t="s">
        <v>49</v>
      </c>
      <c r="AZ7" s="2" t="s">
        <v>50</v>
      </c>
      <c r="BA7" s="2" t="s">
        <v>51</v>
      </c>
      <c r="BB7" s="2" t="s">
        <v>52</v>
      </c>
      <c r="BC7" s="2" t="s">
        <v>53</v>
      </c>
      <c r="BD7" s="2" t="s">
        <v>54</v>
      </c>
      <c r="BE7" s="2" t="s">
        <v>55</v>
      </c>
      <c r="BF7" s="2" t="s">
        <v>56</v>
      </c>
      <c r="BG7" s="2" t="s">
        <v>57</v>
      </c>
      <c r="BH7" s="2" t="s">
        <v>58</v>
      </c>
      <c r="BI7" s="2" t="s">
        <v>59</v>
      </c>
      <c r="BJ7" s="2" t="s">
        <v>60</v>
      </c>
      <c r="BK7" s="2" t="s">
        <v>61</v>
      </c>
      <c r="BL7" s="2" t="s">
        <v>62</v>
      </c>
      <c r="BM7" s="2" t="s">
        <v>63</v>
      </c>
    </row>
    <row r="8" spans="1:65" ht="12" customHeight="1">
      <c r="A8" s="3"/>
      <c r="B8" s="4"/>
      <c r="C8" s="5"/>
      <c r="D8" s="45" t="s">
        <v>64</v>
      </c>
      <c r="E8" s="45"/>
      <c r="F8" s="45"/>
      <c r="G8" s="2" t="s">
        <v>65</v>
      </c>
      <c r="H8" s="2" t="s">
        <v>64</v>
      </c>
      <c r="I8" s="2" t="s">
        <v>64</v>
      </c>
      <c r="J8" s="2" t="s">
        <v>64</v>
      </c>
      <c r="K8" s="2" t="s">
        <v>64</v>
      </c>
      <c r="L8" s="2" t="s">
        <v>64</v>
      </c>
      <c r="M8" s="2" t="s">
        <v>64</v>
      </c>
      <c r="N8" s="2" t="s">
        <v>64</v>
      </c>
      <c r="O8" s="2" t="s">
        <v>64</v>
      </c>
      <c r="P8" s="2" t="s">
        <v>64</v>
      </c>
      <c r="Q8" s="2" t="s">
        <v>64</v>
      </c>
      <c r="R8" s="2" t="s">
        <v>64</v>
      </c>
      <c r="S8" s="2" t="s">
        <v>64</v>
      </c>
      <c r="T8" s="2" t="s">
        <v>64</v>
      </c>
      <c r="U8" s="2" t="s">
        <v>64</v>
      </c>
      <c r="V8" s="2" t="s">
        <v>64</v>
      </c>
      <c r="W8" s="2" t="s">
        <v>64</v>
      </c>
      <c r="X8" s="2" t="s">
        <v>64</v>
      </c>
      <c r="Y8" s="2" t="s">
        <v>64</v>
      </c>
      <c r="Z8" s="2" t="s">
        <v>64</v>
      </c>
      <c r="AA8" s="2" t="s">
        <v>64</v>
      </c>
      <c r="AB8" s="2" t="s">
        <v>64</v>
      </c>
      <c r="AC8" s="2" t="s">
        <v>64</v>
      </c>
      <c r="AD8" s="2" t="s">
        <v>64</v>
      </c>
      <c r="AE8" s="2" t="s">
        <v>64</v>
      </c>
      <c r="AF8" s="2" t="s">
        <v>64</v>
      </c>
      <c r="AG8" s="2" t="s">
        <v>64</v>
      </c>
      <c r="AH8" s="2" t="s">
        <v>64</v>
      </c>
      <c r="AI8" s="2" t="s">
        <v>64</v>
      </c>
      <c r="AJ8" s="2" t="s">
        <v>64</v>
      </c>
      <c r="AK8" s="2" t="s">
        <v>64</v>
      </c>
      <c r="AL8" s="2" t="s">
        <v>64</v>
      </c>
      <c r="AM8" s="2" t="s">
        <v>64</v>
      </c>
      <c r="AN8" s="2" t="s">
        <v>64</v>
      </c>
      <c r="AO8" s="2" t="s">
        <v>64</v>
      </c>
      <c r="AP8" s="2" t="s">
        <v>64</v>
      </c>
      <c r="AQ8" s="2" t="s">
        <v>64</v>
      </c>
      <c r="AR8" s="2" t="s">
        <v>64</v>
      </c>
      <c r="AS8" s="2" t="s">
        <v>64</v>
      </c>
      <c r="AT8" s="2" t="s">
        <v>64</v>
      </c>
      <c r="AU8" s="2" t="s">
        <v>64</v>
      </c>
      <c r="AV8" s="2" t="s">
        <v>64</v>
      </c>
      <c r="AW8" s="2" t="s">
        <v>64</v>
      </c>
      <c r="AX8" s="2" t="s">
        <v>64</v>
      </c>
      <c r="AY8" s="2" t="s">
        <v>64</v>
      </c>
      <c r="AZ8" s="2" t="s">
        <v>64</v>
      </c>
      <c r="BA8" s="2" t="s">
        <v>64</v>
      </c>
      <c r="BB8" s="2" t="s">
        <v>64</v>
      </c>
      <c r="BC8" s="2" t="s">
        <v>64</v>
      </c>
      <c r="BD8" s="2" t="s">
        <v>64</v>
      </c>
      <c r="BE8" s="2" t="s">
        <v>64</v>
      </c>
      <c r="BF8" s="2" t="s">
        <v>64</v>
      </c>
      <c r="BG8" s="2" t="s">
        <v>64</v>
      </c>
      <c r="BH8" s="2" t="s">
        <v>64</v>
      </c>
      <c r="BI8" s="2" t="s">
        <v>64</v>
      </c>
      <c r="BJ8" s="2" t="s">
        <v>64</v>
      </c>
      <c r="BK8" s="2" t="s">
        <v>64</v>
      </c>
      <c r="BL8" s="2" t="s">
        <v>64</v>
      </c>
      <c r="BM8" s="2" t="s">
        <v>64</v>
      </c>
    </row>
    <row r="9" spans="1:65" ht="12" customHeight="1">
      <c r="A9" s="45" t="s">
        <v>66</v>
      </c>
      <c r="B9" s="45"/>
      <c r="C9" s="45"/>
      <c r="D9" s="45" t="s">
        <v>67</v>
      </c>
      <c r="E9" s="45"/>
      <c r="F9" s="45"/>
      <c r="G9" s="2" t="s">
        <v>68</v>
      </c>
      <c r="H9" s="1">
        <v>545071</v>
      </c>
      <c r="I9" s="1">
        <v>394</v>
      </c>
      <c r="J9" s="1">
        <v>14262</v>
      </c>
      <c r="K9" s="1">
        <v>84816</v>
      </c>
      <c r="L9" s="1">
        <v>18702</v>
      </c>
      <c r="M9" s="1">
        <v>6853</v>
      </c>
      <c r="N9" s="1">
        <v>375855</v>
      </c>
      <c r="O9" s="1">
        <v>9593</v>
      </c>
      <c r="P9" s="1">
        <v>67885</v>
      </c>
      <c r="Q9" s="1">
        <v>289811</v>
      </c>
      <c r="R9" s="1">
        <v>9628</v>
      </c>
      <c r="S9" s="1">
        <v>53296</v>
      </c>
      <c r="T9" s="1">
        <v>48099</v>
      </c>
      <c r="U9" s="1">
        <v>7873</v>
      </c>
      <c r="V9" s="1">
        <v>255271</v>
      </c>
      <c r="W9" s="1">
        <v>40785</v>
      </c>
      <c r="X9" s="1">
        <v>26505</v>
      </c>
      <c r="Y9" s="1">
        <v>9945</v>
      </c>
      <c r="Z9" s="1">
        <v>3230383</v>
      </c>
      <c r="AA9" s="1">
        <v>42516</v>
      </c>
      <c r="AB9" s="1">
        <v>102912</v>
      </c>
      <c r="AC9" s="1">
        <v>7238</v>
      </c>
      <c r="AD9" s="1">
        <v>33878</v>
      </c>
      <c r="AE9" s="1">
        <v>75409</v>
      </c>
      <c r="AF9" s="1">
        <v>3983</v>
      </c>
      <c r="AG9" s="1">
        <v>5268</v>
      </c>
      <c r="AH9" s="1">
        <v>125428</v>
      </c>
      <c r="AI9" s="1">
        <v>49431</v>
      </c>
      <c r="AJ9" s="1">
        <v>40991</v>
      </c>
      <c r="AK9" s="1">
        <v>995512</v>
      </c>
      <c r="AL9" s="1">
        <v>132709</v>
      </c>
      <c r="AM9" s="1">
        <v>8997</v>
      </c>
      <c r="AN9" s="1">
        <v>683144</v>
      </c>
      <c r="AO9" s="1">
        <v>517243</v>
      </c>
      <c r="AP9" s="1">
        <v>16995</v>
      </c>
      <c r="AQ9" s="1">
        <v>603879</v>
      </c>
      <c r="AR9" s="1">
        <v>1076483</v>
      </c>
      <c r="AS9" s="1">
        <v>345344</v>
      </c>
      <c r="AT9" s="1">
        <v>215563</v>
      </c>
      <c r="AU9" s="1">
        <v>102154</v>
      </c>
      <c r="AV9" s="1">
        <v>257941</v>
      </c>
      <c r="AW9" s="1">
        <v>141720</v>
      </c>
      <c r="AX9" s="1">
        <v>609377</v>
      </c>
      <c r="AY9" s="1">
        <v>93504</v>
      </c>
      <c r="AZ9" s="1">
        <v>68980</v>
      </c>
      <c r="BA9" s="1">
        <v>1253</v>
      </c>
      <c r="BB9" s="1">
        <v>19417</v>
      </c>
      <c r="BC9" s="1">
        <v>141464</v>
      </c>
      <c r="BD9" s="1">
        <v>185660</v>
      </c>
      <c r="BE9" s="1">
        <v>166883</v>
      </c>
      <c r="BF9" s="1">
        <v>31725</v>
      </c>
      <c r="BG9" s="1">
        <v>23374</v>
      </c>
      <c r="BH9" s="1">
        <v>5668</v>
      </c>
      <c r="BI9" s="1">
        <v>131642</v>
      </c>
      <c r="BJ9" s="1">
        <v>22025</v>
      </c>
      <c r="BK9" s="1">
        <v>267076</v>
      </c>
      <c r="BL9" s="1">
        <v>70347</v>
      </c>
      <c r="BM9" s="1">
        <v>24300</v>
      </c>
    </row>
    <row r="10" spans="1:65" ht="12" customHeight="1">
      <c r="A10" s="45" t="s">
        <v>69</v>
      </c>
      <c r="B10" s="45"/>
      <c r="C10" s="45"/>
      <c r="D10" s="45" t="s">
        <v>70</v>
      </c>
      <c r="E10" s="45"/>
      <c r="F10" s="45"/>
      <c r="G10" s="2" t="s">
        <v>71</v>
      </c>
      <c r="H10" s="1">
        <v>289960</v>
      </c>
      <c r="I10" s="1">
        <v>321</v>
      </c>
      <c r="J10" s="1">
        <v>10859</v>
      </c>
      <c r="K10" s="1">
        <v>51005</v>
      </c>
      <c r="L10" s="1">
        <v>14666</v>
      </c>
      <c r="M10" s="1">
        <v>4335</v>
      </c>
      <c r="N10" s="1">
        <v>247843</v>
      </c>
      <c r="O10" s="1">
        <v>5774</v>
      </c>
      <c r="P10" s="1">
        <v>50797</v>
      </c>
      <c r="Q10" s="1">
        <v>155858</v>
      </c>
      <c r="R10" s="1">
        <v>6074</v>
      </c>
      <c r="S10" s="1">
        <v>29777</v>
      </c>
      <c r="T10" s="1">
        <v>27107</v>
      </c>
      <c r="U10" s="1">
        <v>5047</v>
      </c>
      <c r="V10" s="1">
        <v>148163</v>
      </c>
      <c r="W10" s="1">
        <v>21127</v>
      </c>
      <c r="X10" s="1">
        <v>16616</v>
      </c>
      <c r="Y10" s="1">
        <v>6259</v>
      </c>
      <c r="Z10" s="1">
        <v>1515098</v>
      </c>
      <c r="AA10" s="1">
        <v>25838</v>
      </c>
      <c r="AB10" s="1">
        <v>64596</v>
      </c>
      <c r="AC10" s="1">
        <v>5185</v>
      </c>
      <c r="AD10" s="1">
        <v>19727</v>
      </c>
      <c r="AE10" s="1">
        <v>40398</v>
      </c>
      <c r="AF10" s="1">
        <v>2741</v>
      </c>
      <c r="AG10" s="1">
        <v>2930</v>
      </c>
      <c r="AH10" s="1">
        <v>62398</v>
      </c>
      <c r="AI10" s="1">
        <v>29969</v>
      </c>
      <c r="AJ10" s="1">
        <v>29768</v>
      </c>
      <c r="AK10" s="1">
        <v>584250</v>
      </c>
      <c r="AL10" s="1">
        <v>93656</v>
      </c>
      <c r="AM10" s="1">
        <v>6275</v>
      </c>
      <c r="AN10" s="1">
        <v>454455</v>
      </c>
      <c r="AO10" s="1">
        <v>293263</v>
      </c>
      <c r="AP10" s="1">
        <v>10465</v>
      </c>
      <c r="AQ10" s="1">
        <v>373813</v>
      </c>
      <c r="AR10" s="1">
        <v>579661</v>
      </c>
      <c r="AS10" s="1">
        <v>126394</v>
      </c>
      <c r="AT10" s="1">
        <v>125680</v>
      </c>
      <c r="AU10" s="1">
        <v>59648</v>
      </c>
      <c r="AV10" s="1">
        <v>153318</v>
      </c>
      <c r="AW10" s="1">
        <v>74579</v>
      </c>
      <c r="AX10" s="1">
        <v>350367</v>
      </c>
      <c r="AY10" s="1">
        <v>55007</v>
      </c>
      <c r="AZ10" s="1">
        <v>44252</v>
      </c>
      <c r="BA10" s="1">
        <v>975</v>
      </c>
      <c r="BB10" s="1">
        <v>12180</v>
      </c>
      <c r="BC10" s="1">
        <v>87267</v>
      </c>
      <c r="BD10" s="1">
        <v>111634</v>
      </c>
      <c r="BE10" s="1">
        <v>97004</v>
      </c>
      <c r="BF10" s="1">
        <v>18898</v>
      </c>
      <c r="BG10" s="1">
        <v>15775</v>
      </c>
      <c r="BH10" s="1">
        <v>4035</v>
      </c>
      <c r="BI10" s="1">
        <v>75688</v>
      </c>
      <c r="BJ10" s="1">
        <v>15401</v>
      </c>
      <c r="BK10" s="1">
        <v>173340</v>
      </c>
      <c r="BL10" s="1">
        <v>37232</v>
      </c>
      <c r="BM10" s="1">
        <v>14356</v>
      </c>
    </row>
    <row r="11" spans="1:65" ht="12" customHeight="1">
      <c r="A11" s="45" t="s">
        <v>72</v>
      </c>
      <c r="B11" s="45"/>
      <c r="C11" s="45"/>
      <c r="D11" s="45" t="s">
        <v>73</v>
      </c>
      <c r="E11" s="45"/>
      <c r="F11" s="45"/>
      <c r="G11" s="2" t="s">
        <v>74</v>
      </c>
      <c r="H11" s="1">
        <v>3485</v>
      </c>
      <c r="I11" s="1">
        <v>14</v>
      </c>
      <c r="J11" s="1">
        <v>269</v>
      </c>
      <c r="K11" s="1">
        <v>1152</v>
      </c>
      <c r="L11" s="1">
        <v>359</v>
      </c>
      <c r="M11" s="1">
        <v>61</v>
      </c>
      <c r="N11" s="1">
        <v>2887</v>
      </c>
      <c r="O11" s="1">
        <v>172</v>
      </c>
      <c r="P11" s="1">
        <v>604</v>
      </c>
      <c r="Q11" s="1">
        <v>2130</v>
      </c>
      <c r="R11" s="1">
        <v>71</v>
      </c>
      <c r="S11" s="1">
        <v>746</v>
      </c>
      <c r="T11" s="1">
        <v>519</v>
      </c>
      <c r="U11" s="1">
        <v>89</v>
      </c>
      <c r="V11" s="1">
        <v>2428</v>
      </c>
      <c r="W11" s="1">
        <v>295</v>
      </c>
      <c r="X11" s="1">
        <v>441</v>
      </c>
      <c r="Y11" s="1">
        <v>71</v>
      </c>
      <c r="Z11" s="1">
        <v>25143</v>
      </c>
      <c r="AA11" s="1">
        <v>731</v>
      </c>
      <c r="AB11" s="1">
        <v>852</v>
      </c>
      <c r="AC11" s="1">
        <v>137</v>
      </c>
      <c r="AD11" s="1">
        <v>356</v>
      </c>
      <c r="AE11" s="1">
        <v>653</v>
      </c>
      <c r="AF11" s="1">
        <v>119</v>
      </c>
      <c r="AG11" s="1">
        <v>61</v>
      </c>
      <c r="AH11" s="1">
        <v>810</v>
      </c>
      <c r="AI11" s="1">
        <v>327</v>
      </c>
      <c r="AJ11" s="1">
        <v>411</v>
      </c>
      <c r="AK11" s="1">
        <v>7911</v>
      </c>
      <c r="AL11" s="1">
        <v>1155</v>
      </c>
      <c r="AM11" s="1">
        <v>260</v>
      </c>
      <c r="AN11" s="1">
        <v>7957</v>
      </c>
      <c r="AO11" s="1">
        <v>4354</v>
      </c>
      <c r="AP11" s="1">
        <v>181</v>
      </c>
      <c r="AQ11" s="1">
        <v>8575</v>
      </c>
      <c r="AR11" s="1">
        <v>14168</v>
      </c>
      <c r="AS11" s="1">
        <v>1770</v>
      </c>
      <c r="AT11" s="1">
        <v>1818</v>
      </c>
      <c r="AU11" s="1">
        <v>1090</v>
      </c>
      <c r="AV11" s="1">
        <v>1539</v>
      </c>
      <c r="AW11" s="1">
        <v>1061</v>
      </c>
      <c r="AX11" s="1">
        <v>4404</v>
      </c>
      <c r="AY11" s="1">
        <v>783</v>
      </c>
      <c r="AZ11" s="1">
        <v>808</v>
      </c>
      <c r="BA11" s="1">
        <v>79</v>
      </c>
      <c r="BB11" s="1">
        <v>354</v>
      </c>
      <c r="BC11" s="1">
        <v>906</v>
      </c>
      <c r="BD11" s="1">
        <v>1652</v>
      </c>
      <c r="BE11" s="1">
        <v>1342</v>
      </c>
      <c r="BF11" s="1">
        <v>288</v>
      </c>
      <c r="BG11" s="1">
        <v>419</v>
      </c>
      <c r="BH11" s="1">
        <v>166</v>
      </c>
      <c r="BI11" s="1">
        <v>1545</v>
      </c>
      <c r="BJ11" s="1">
        <v>373</v>
      </c>
      <c r="BK11" s="1">
        <v>1876</v>
      </c>
      <c r="BL11" s="1">
        <v>471</v>
      </c>
      <c r="BM11" s="1">
        <v>202</v>
      </c>
    </row>
    <row r="12" spans="1:65" ht="12" customHeight="1">
      <c r="A12" s="45" t="s">
        <v>75</v>
      </c>
      <c r="B12" s="45"/>
      <c r="C12" s="45"/>
      <c r="D12" s="45" t="s">
        <v>76</v>
      </c>
      <c r="E12" s="45"/>
      <c r="F12" s="45"/>
      <c r="G12" s="2" t="s">
        <v>77</v>
      </c>
      <c r="H12" s="1">
        <v>2326</v>
      </c>
      <c r="I12" s="1">
        <v>1</v>
      </c>
      <c r="J12" s="1">
        <v>221</v>
      </c>
      <c r="K12" s="1">
        <v>1062</v>
      </c>
      <c r="L12" s="1">
        <v>252</v>
      </c>
      <c r="M12" s="1">
        <v>93</v>
      </c>
      <c r="N12" s="1">
        <v>2484</v>
      </c>
      <c r="O12" s="1">
        <v>170</v>
      </c>
      <c r="P12" s="1">
        <v>768</v>
      </c>
      <c r="Q12" s="1">
        <v>2458</v>
      </c>
      <c r="R12" s="1">
        <v>141</v>
      </c>
      <c r="S12" s="1">
        <v>613</v>
      </c>
      <c r="T12" s="1">
        <v>795</v>
      </c>
      <c r="U12" s="1">
        <v>114</v>
      </c>
      <c r="V12" s="1">
        <v>2494</v>
      </c>
      <c r="W12" s="1">
        <v>294</v>
      </c>
      <c r="X12" s="1">
        <v>483</v>
      </c>
      <c r="Y12" s="1">
        <v>144</v>
      </c>
      <c r="Z12" s="1">
        <v>20071</v>
      </c>
      <c r="AA12" s="1">
        <v>371</v>
      </c>
      <c r="AB12" s="1">
        <v>467</v>
      </c>
      <c r="AC12" s="1">
        <v>103</v>
      </c>
      <c r="AD12" s="1">
        <v>413</v>
      </c>
      <c r="AE12" s="1">
        <v>611</v>
      </c>
      <c r="AF12" s="1">
        <v>53</v>
      </c>
      <c r="AG12" s="1">
        <v>45</v>
      </c>
      <c r="AH12" s="1">
        <v>907</v>
      </c>
      <c r="AI12" s="1">
        <v>330</v>
      </c>
      <c r="AJ12" s="1">
        <v>561</v>
      </c>
      <c r="AK12" s="1">
        <v>5926</v>
      </c>
      <c r="AL12" s="1">
        <v>1006</v>
      </c>
      <c r="AM12" s="1">
        <v>100</v>
      </c>
      <c r="AN12" s="1">
        <v>6809</v>
      </c>
      <c r="AO12" s="1">
        <v>3644</v>
      </c>
      <c r="AP12" s="1">
        <v>139</v>
      </c>
      <c r="AQ12" s="1">
        <v>5897</v>
      </c>
      <c r="AR12" s="1">
        <v>6456</v>
      </c>
      <c r="AS12" s="1">
        <v>1164</v>
      </c>
      <c r="AT12" s="1">
        <v>1778</v>
      </c>
      <c r="AU12" s="1">
        <v>831</v>
      </c>
      <c r="AV12" s="1">
        <v>1176</v>
      </c>
      <c r="AW12" s="1">
        <v>945</v>
      </c>
      <c r="AX12" s="1">
        <v>2536</v>
      </c>
      <c r="AY12" s="1">
        <v>798</v>
      </c>
      <c r="AZ12" s="1">
        <v>936</v>
      </c>
      <c r="BA12" s="1">
        <v>52</v>
      </c>
      <c r="BB12" s="1">
        <v>312</v>
      </c>
      <c r="BC12" s="1">
        <v>1184</v>
      </c>
      <c r="BD12" s="1">
        <v>1265</v>
      </c>
      <c r="BE12" s="1">
        <v>1476</v>
      </c>
      <c r="BF12" s="1">
        <v>220</v>
      </c>
      <c r="BG12" s="1">
        <v>293</v>
      </c>
      <c r="BH12" s="1">
        <v>111</v>
      </c>
      <c r="BI12" s="1">
        <v>1527</v>
      </c>
      <c r="BJ12" s="1">
        <v>204</v>
      </c>
      <c r="BK12" s="1">
        <v>1633</v>
      </c>
      <c r="BL12" s="1">
        <v>341</v>
      </c>
      <c r="BM12" s="1">
        <v>187</v>
      </c>
    </row>
    <row r="13" spans="1:65" ht="12" customHeight="1">
      <c r="A13" s="45" t="s">
        <v>78</v>
      </c>
      <c r="B13" s="45"/>
      <c r="C13" s="45"/>
      <c r="D13" s="45" t="s">
        <v>79</v>
      </c>
      <c r="E13" s="45"/>
      <c r="F13" s="45"/>
      <c r="G13" s="2" t="s">
        <v>80</v>
      </c>
      <c r="H13" s="1">
        <v>4949</v>
      </c>
      <c r="I13" s="1">
        <v>14</v>
      </c>
      <c r="J13" s="1">
        <v>448</v>
      </c>
      <c r="K13" s="1">
        <v>2157</v>
      </c>
      <c r="L13" s="1">
        <v>600</v>
      </c>
      <c r="M13" s="1">
        <v>215</v>
      </c>
      <c r="N13" s="1">
        <v>4698</v>
      </c>
      <c r="O13" s="1">
        <v>467</v>
      </c>
      <c r="P13" s="1">
        <v>1270</v>
      </c>
      <c r="Q13" s="1">
        <v>5378</v>
      </c>
      <c r="R13" s="1">
        <v>361</v>
      </c>
      <c r="S13" s="1">
        <v>1188</v>
      </c>
      <c r="T13" s="1">
        <v>1123</v>
      </c>
      <c r="U13" s="1">
        <v>284</v>
      </c>
      <c r="V13" s="1">
        <v>5779</v>
      </c>
      <c r="W13" s="1">
        <v>617</v>
      </c>
      <c r="X13" s="1">
        <v>1188</v>
      </c>
      <c r="Y13" s="1">
        <v>232</v>
      </c>
      <c r="Z13" s="1">
        <v>36050</v>
      </c>
      <c r="AA13" s="1">
        <v>1064</v>
      </c>
      <c r="AB13" s="1">
        <v>1212</v>
      </c>
      <c r="AC13" s="1">
        <v>150</v>
      </c>
      <c r="AD13" s="1">
        <v>940</v>
      </c>
      <c r="AE13" s="1">
        <v>1829</v>
      </c>
      <c r="AF13" s="1">
        <v>159</v>
      </c>
      <c r="AG13" s="1">
        <v>133</v>
      </c>
      <c r="AH13" s="1">
        <v>1441</v>
      </c>
      <c r="AI13" s="1">
        <v>737</v>
      </c>
      <c r="AJ13" s="1">
        <v>826</v>
      </c>
      <c r="AK13" s="1">
        <v>10295</v>
      </c>
      <c r="AL13" s="1">
        <v>1705</v>
      </c>
      <c r="AM13" s="1">
        <v>392</v>
      </c>
      <c r="AN13" s="1">
        <v>14211</v>
      </c>
      <c r="AO13" s="1">
        <v>7403</v>
      </c>
      <c r="AP13" s="1">
        <v>242</v>
      </c>
      <c r="AQ13" s="1">
        <v>11367</v>
      </c>
      <c r="AR13" s="1">
        <v>12896</v>
      </c>
      <c r="AS13" s="1">
        <v>2713</v>
      </c>
      <c r="AT13" s="1">
        <v>3400</v>
      </c>
      <c r="AU13" s="1">
        <v>1840</v>
      </c>
      <c r="AV13" s="1">
        <v>2381</v>
      </c>
      <c r="AW13" s="1">
        <v>1683</v>
      </c>
      <c r="AX13" s="1">
        <v>5047</v>
      </c>
      <c r="AY13" s="1">
        <v>1215</v>
      </c>
      <c r="AZ13" s="1">
        <v>1960</v>
      </c>
      <c r="BA13" s="1">
        <v>17</v>
      </c>
      <c r="BB13" s="1">
        <v>686</v>
      </c>
      <c r="BC13" s="1">
        <v>1629</v>
      </c>
      <c r="BD13" s="1">
        <v>2363</v>
      </c>
      <c r="BE13" s="1">
        <v>3457</v>
      </c>
      <c r="BF13" s="1">
        <v>602</v>
      </c>
      <c r="BG13" s="1">
        <v>916</v>
      </c>
      <c r="BH13" s="1">
        <v>180</v>
      </c>
      <c r="BI13" s="1">
        <v>2882</v>
      </c>
      <c r="BJ13" s="1">
        <v>632</v>
      </c>
      <c r="BK13" s="1">
        <v>3329</v>
      </c>
      <c r="BL13" s="1">
        <v>723</v>
      </c>
      <c r="BM13" s="1">
        <v>523</v>
      </c>
    </row>
    <row r="14" spans="1:66" ht="12" customHeight="1">
      <c r="A14" s="45" t="s">
        <v>81</v>
      </c>
      <c r="B14" s="45"/>
      <c r="C14" s="45"/>
      <c r="D14" s="45" t="s">
        <v>82</v>
      </c>
      <c r="E14" s="45"/>
      <c r="F14" s="45"/>
      <c r="G14" s="2" t="s">
        <v>83</v>
      </c>
      <c r="H14" s="1">
        <v>5992</v>
      </c>
      <c r="I14" s="1">
        <v>18</v>
      </c>
      <c r="J14" s="1">
        <v>381</v>
      </c>
      <c r="K14" s="1">
        <v>2703</v>
      </c>
      <c r="L14" s="1">
        <v>874</v>
      </c>
      <c r="M14" s="1">
        <v>121</v>
      </c>
      <c r="N14" s="1">
        <v>4743</v>
      </c>
      <c r="O14" s="1">
        <v>340</v>
      </c>
      <c r="P14" s="1">
        <v>1276</v>
      </c>
      <c r="Q14" s="1">
        <v>6658</v>
      </c>
      <c r="R14" s="1">
        <v>357</v>
      </c>
      <c r="S14" s="1">
        <v>1318</v>
      </c>
      <c r="T14" s="1">
        <v>1325</v>
      </c>
      <c r="U14" s="1">
        <v>275</v>
      </c>
      <c r="V14" s="1">
        <v>6188</v>
      </c>
      <c r="W14" s="1">
        <v>779</v>
      </c>
      <c r="X14" s="1">
        <v>1023</v>
      </c>
      <c r="Y14" s="1">
        <v>220</v>
      </c>
      <c r="Z14" s="1">
        <v>41012</v>
      </c>
      <c r="AA14" s="1">
        <v>1058</v>
      </c>
      <c r="AB14" s="1">
        <v>1246</v>
      </c>
      <c r="AC14" s="1">
        <v>344</v>
      </c>
      <c r="AD14" s="1">
        <v>1096</v>
      </c>
      <c r="AE14" s="1">
        <v>1434</v>
      </c>
      <c r="AF14" s="1">
        <v>65</v>
      </c>
      <c r="AG14" s="1">
        <v>125</v>
      </c>
      <c r="AH14" s="1">
        <v>1571</v>
      </c>
      <c r="AI14" s="1">
        <v>639</v>
      </c>
      <c r="AJ14" s="1">
        <v>1187</v>
      </c>
      <c r="AK14" s="1">
        <v>13187</v>
      </c>
      <c r="AL14" s="1">
        <v>2797</v>
      </c>
      <c r="AM14" s="1">
        <v>340</v>
      </c>
      <c r="AN14" s="1">
        <v>16695</v>
      </c>
      <c r="AO14" s="1">
        <v>7654</v>
      </c>
      <c r="AP14" s="1">
        <v>287</v>
      </c>
      <c r="AQ14" s="1">
        <v>12875</v>
      </c>
      <c r="AR14" s="1">
        <v>14951</v>
      </c>
      <c r="AS14" s="1">
        <v>2512</v>
      </c>
      <c r="AT14" s="1">
        <v>4210</v>
      </c>
      <c r="AU14" s="1">
        <v>1706</v>
      </c>
      <c r="AV14" s="1">
        <v>2718</v>
      </c>
      <c r="AW14" s="1">
        <v>2043</v>
      </c>
      <c r="AX14" s="1">
        <v>6189</v>
      </c>
      <c r="AY14" s="1">
        <v>1416</v>
      </c>
      <c r="AZ14" s="1">
        <v>2204</v>
      </c>
      <c r="BA14" s="1">
        <v>73</v>
      </c>
      <c r="BB14" s="1">
        <v>838</v>
      </c>
      <c r="BC14" s="1">
        <v>1849</v>
      </c>
      <c r="BD14" s="1">
        <v>3260</v>
      </c>
      <c r="BE14" s="1">
        <v>3674</v>
      </c>
      <c r="BF14" s="1">
        <v>885</v>
      </c>
      <c r="BG14" s="1">
        <v>971</v>
      </c>
      <c r="BH14" s="1">
        <v>436</v>
      </c>
      <c r="BI14" s="1">
        <v>3304</v>
      </c>
      <c r="BJ14" s="1">
        <v>823</v>
      </c>
      <c r="BK14" s="1">
        <v>3779</v>
      </c>
      <c r="BL14" s="1">
        <v>1126</v>
      </c>
      <c r="BM14" s="1">
        <v>598</v>
      </c>
      <c r="BN14" s="9"/>
    </row>
    <row r="15" spans="1:67" ht="12" customHeight="1">
      <c r="A15" s="45" t="s">
        <v>84</v>
      </c>
      <c r="B15" s="45"/>
      <c r="C15" s="45"/>
      <c r="D15" s="45" t="s">
        <v>85</v>
      </c>
      <c r="E15" s="45"/>
      <c r="F15" s="45"/>
      <c r="G15" s="2" t="s">
        <v>86</v>
      </c>
      <c r="H15" s="1">
        <v>6737</v>
      </c>
      <c r="I15" s="1">
        <v>41</v>
      </c>
      <c r="J15" s="1">
        <v>484</v>
      </c>
      <c r="K15" s="1">
        <v>3092</v>
      </c>
      <c r="L15" s="1">
        <v>535</v>
      </c>
      <c r="M15" s="1">
        <v>182</v>
      </c>
      <c r="N15" s="1">
        <v>6009</v>
      </c>
      <c r="O15" s="1">
        <v>289</v>
      </c>
      <c r="P15" s="1">
        <v>1448</v>
      </c>
      <c r="Q15" s="1">
        <v>6439</v>
      </c>
      <c r="R15" s="1">
        <v>196</v>
      </c>
      <c r="S15" s="1">
        <v>1439</v>
      </c>
      <c r="T15" s="1">
        <v>1199</v>
      </c>
      <c r="U15" s="1">
        <v>222</v>
      </c>
      <c r="V15" s="1">
        <v>6508</v>
      </c>
      <c r="W15" s="1">
        <v>919</v>
      </c>
      <c r="X15" s="1">
        <v>1071</v>
      </c>
      <c r="Y15" s="1">
        <v>267</v>
      </c>
      <c r="Z15" s="1">
        <v>47739</v>
      </c>
      <c r="AA15" s="1">
        <v>1322</v>
      </c>
      <c r="AB15" s="1">
        <v>1487</v>
      </c>
      <c r="AC15" s="1">
        <v>413</v>
      </c>
      <c r="AD15" s="1">
        <v>1067</v>
      </c>
      <c r="AE15" s="1">
        <v>1997</v>
      </c>
      <c r="AF15" s="1">
        <v>351</v>
      </c>
      <c r="AG15" s="1">
        <v>55</v>
      </c>
      <c r="AH15" s="1">
        <v>2169</v>
      </c>
      <c r="AI15" s="1">
        <v>784</v>
      </c>
      <c r="AJ15" s="1">
        <v>1379</v>
      </c>
      <c r="AK15" s="1">
        <v>14444</v>
      </c>
      <c r="AL15" s="1">
        <v>2782</v>
      </c>
      <c r="AM15" s="1">
        <v>175</v>
      </c>
      <c r="AN15" s="1">
        <v>18361</v>
      </c>
      <c r="AO15" s="1">
        <v>9916</v>
      </c>
      <c r="AP15" s="1">
        <v>257</v>
      </c>
      <c r="AQ15" s="1">
        <v>14051</v>
      </c>
      <c r="AR15" s="1">
        <v>16100</v>
      </c>
      <c r="AS15" s="1">
        <v>3467</v>
      </c>
      <c r="AT15" s="1">
        <v>4340</v>
      </c>
      <c r="AU15" s="1">
        <v>1937</v>
      </c>
      <c r="AV15" s="1">
        <v>3349</v>
      </c>
      <c r="AW15" s="1">
        <v>2281</v>
      </c>
      <c r="AX15" s="1">
        <v>7202</v>
      </c>
      <c r="AY15" s="1">
        <v>1632</v>
      </c>
      <c r="AZ15" s="1">
        <v>2537</v>
      </c>
      <c r="BA15" s="1">
        <v>65</v>
      </c>
      <c r="BB15" s="1">
        <v>1005</v>
      </c>
      <c r="BC15" s="1">
        <v>1709</v>
      </c>
      <c r="BD15" s="1">
        <v>3808</v>
      </c>
      <c r="BE15" s="1">
        <v>3679</v>
      </c>
      <c r="BF15" s="1">
        <v>625</v>
      </c>
      <c r="BG15" s="1">
        <v>1046</v>
      </c>
      <c r="BH15" s="1">
        <v>178</v>
      </c>
      <c r="BI15" s="1">
        <v>3593</v>
      </c>
      <c r="BJ15" s="1">
        <v>817</v>
      </c>
      <c r="BK15" s="1">
        <v>4545</v>
      </c>
      <c r="BL15" s="1">
        <v>973</v>
      </c>
      <c r="BM15" s="1">
        <v>704</v>
      </c>
      <c r="BO15" s="26"/>
    </row>
    <row r="16" spans="1:65" ht="12" customHeight="1">
      <c r="A16" s="45" t="s">
        <v>87</v>
      </c>
      <c r="B16" s="45"/>
      <c r="C16" s="45"/>
      <c r="D16" s="45" t="s">
        <v>88</v>
      </c>
      <c r="E16" s="45"/>
      <c r="F16" s="45"/>
      <c r="G16" s="2" t="s">
        <v>89</v>
      </c>
      <c r="H16" s="1">
        <v>14138</v>
      </c>
      <c r="I16" s="1">
        <v>6</v>
      </c>
      <c r="J16" s="1">
        <v>1104</v>
      </c>
      <c r="K16" s="1">
        <v>4739</v>
      </c>
      <c r="L16" s="1">
        <v>1397</v>
      </c>
      <c r="M16" s="1">
        <v>392</v>
      </c>
      <c r="N16" s="1">
        <v>11878</v>
      </c>
      <c r="O16" s="1">
        <v>808</v>
      </c>
      <c r="P16" s="1">
        <v>3847</v>
      </c>
      <c r="Q16" s="1">
        <v>13368</v>
      </c>
      <c r="R16" s="1">
        <v>699</v>
      </c>
      <c r="S16" s="1">
        <v>3295</v>
      </c>
      <c r="T16" s="1">
        <v>2335</v>
      </c>
      <c r="U16" s="1">
        <v>486</v>
      </c>
      <c r="V16" s="1">
        <v>13492</v>
      </c>
      <c r="W16" s="1">
        <v>1902</v>
      </c>
      <c r="X16" s="1">
        <v>2061</v>
      </c>
      <c r="Y16" s="1">
        <v>530</v>
      </c>
      <c r="Z16" s="1">
        <v>96952</v>
      </c>
      <c r="AA16" s="1">
        <v>2705</v>
      </c>
      <c r="AB16" s="1">
        <v>2929</v>
      </c>
      <c r="AC16" s="1">
        <v>464</v>
      </c>
      <c r="AD16" s="1">
        <v>2424</v>
      </c>
      <c r="AE16" s="1">
        <v>4122</v>
      </c>
      <c r="AF16" s="1">
        <v>336</v>
      </c>
      <c r="AG16" s="1">
        <v>268</v>
      </c>
      <c r="AH16" s="1">
        <v>3908</v>
      </c>
      <c r="AI16" s="1">
        <v>1975</v>
      </c>
      <c r="AJ16" s="1">
        <v>2758</v>
      </c>
      <c r="AK16" s="1">
        <v>31602</v>
      </c>
      <c r="AL16" s="1">
        <v>5745</v>
      </c>
      <c r="AM16" s="1">
        <v>722</v>
      </c>
      <c r="AN16" s="1">
        <v>40071</v>
      </c>
      <c r="AO16" s="1">
        <v>20157</v>
      </c>
      <c r="AP16" s="1">
        <v>568</v>
      </c>
      <c r="AQ16" s="1">
        <v>29041</v>
      </c>
      <c r="AR16" s="1">
        <v>34332</v>
      </c>
      <c r="AS16" s="1">
        <v>6078</v>
      </c>
      <c r="AT16" s="1">
        <v>9241</v>
      </c>
      <c r="AU16" s="1">
        <v>3923</v>
      </c>
      <c r="AV16" s="1">
        <v>6873</v>
      </c>
      <c r="AW16" s="1">
        <v>4347</v>
      </c>
      <c r="AX16" s="1">
        <v>14126</v>
      </c>
      <c r="AY16" s="1">
        <v>3233</v>
      </c>
      <c r="AZ16" s="1">
        <v>4883</v>
      </c>
      <c r="BA16" s="1">
        <v>126</v>
      </c>
      <c r="BB16" s="1">
        <v>1355</v>
      </c>
      <c r="BC16" s="1">
        <v>5501</v>
      </c>
      <c r="BD16" s="1">
        <v>7448</v>
      </c>
      <c r="BE16" s="1">
        <v>8824</v>
      </c>
      <c r="BF16" s="1">
        <v>1277</v>
      </c>
      <c r="BG16" s="1">
        <v>1844</v>
      </c>
      <c r="BH16" s="1">
        <v>502</v>
      </c>
      <c r="BI16" s="1">
        <v>7734</v>
      </c>
      <c r="BJ16" s="1">
        <v>1471</v>
      </c>
      <c r="BK16" s="1">
        <v>9032</v>
      </c>
      <c r="BL16" s="1">
        <v>2232</v>
      </c>
      <c r="BM16" s="1">
        <v>1633</v>
      </c>
    </row>
    <row r="17" spans="1:65" ht="12" customHeight="1">
      <c r="A17" s="45" t="s">
        <v>90</v>
      </c>
      <c r="B17" s="45"/>
      <c r="C17" s="45"/>
      <c r="D17" s="45" t="s">
        <v>91</v>
      </c>
      <c r="E17" s="45"/>
      <c r="F17" s="45"/>
      <c r="G17" s="2" t="s">
        <v>92</v>
      </c>
      <c r="H17" s="1">
        <v>20651</v>
      </c>
      <c r="I17" s="1">
        <v>20</v>
      </c>
      <c r="J17" s="1">
        <v>1502</v>
      </c>
      <c r="K17" s="1">
        <v>6975</v>
      </c>
      <c r="L17" s="1">
        <v>1848</v>
      </c>
      <c r="M17" s="1">
        <v>504</v>
      </c>
      <c r="N17" s="1">
        <v>20141</v>
      </c>
      <c r="O17" s="1">
        <v>602</v>
      </c>
      <c r="P17" s="1">
        <v>5062</v>
      </c>
      <c r="Q17" s="1">
        <v>21017</v>
      </c>
      <c r="R17" s="1">
        <v>942</v>
      </c>
      <c r="S17" s="1">
        <v>4591</v>
      </c>
      <c r="T17" s="1">
        <v>3992</v>
      </c>
      <c r="U17" s="1">
        <v>698</v>
      </c>
      <c r="V17" s="1">
        <v>19009</v>
      </c>
      <c r="W17" s="1">
        <v>2792</v>
      </c>
      <c r="X17" s="1">
        <v>2285</v>
      </c>
      <c r="Y17" s="1">
        <v>710</v>
      </c>
      <c r="Z17" s="1">
        <v>156712</v>
      </c>
      <c r="AA17" s="1">
        <v>3832</v>
      </c>
      <c r="AB17" s="1">
        <v>4565</v>
      </c>
      <c r="AC17" s="1">
        <v>549</v>
      </c>
      <c r="AD17" s="1">
        <v>2300</v>
      </c>
      <c r="AE17" s="1">
        <v>5769</v>
      </c>
      <c r="AF17" s="1">
        <v>465</v>
      </c>
      <c r="AG17" s="1">
        <v>312</v>
      </c>
      <c r="AH17" s="1">
        <v>6701</v>
      </c>
      <c r="AI17" s="1">
        <v>3148</v>
      </c>
      <c r="AJ17" s="1">
        <v>3657</v>
      </c>
      <c r="AK17" s="1">
        <v>48201</v>
      </c>
      <c r="AL17" s="1">
        <v>8796</v>
      </c>
      <c r="AM17" s="1">
        <v>1056</v>
      </c>
      <c r="AN17" s="1">
        <v>56823</v>
      </c>
      <c r="AO17" s="1">
        <v>34891</v>
      </c>
      <c r="AP17" s="1">
        <v>899</v>
      </c>
      <c r="AQ17" s="1">
        <v>47406</v>
      </c>
      <c r="AR17" s="1">
        <v>55481</v>
      </c>
      <c r="AS17" s="1">
        <v>9052</v>
      </c>
      <c r="AT17" s="1">
        <v>16798</v>
      </c>
      <c r="AU17" s="1">
        <v>6543</v>
      </c>
      <c r="AV17" s="1">
        <v>10105</v>
      </c>
      <c r="AW17" s="1">
        <v>7507</v>
      </c>
      <c r="AX17" s="1">
        <v>23272</v>
      </c>
      <c r="AY17" s="1">
        <v>4945</v>
      </c>
      <c r="AZ17" s="1">
        <v>6706</v>
      </c>
      <c r="BA17" s="1">
        <v>141</v>
      </c>
      <c r="BB17" s="1">
        <v>1822</v>
      </c>
      <c r="BC17" s="1">
        <v>8071</v>
      </c>
      <c r="BD17" s="1">
        <v>11290</v>
      </c>
      <c r="BE17" s="1">
        <v>13336</v>
      </c>
      <c r="BF17" s="1">
        <v>2912</v>
      </c>
      <c r="BG17" s="1">
        <v>2405</v>
      </c>
      <c r="BH17" s="1">
        <v>649</v>
      </c>
      <c r="BI17" s="1">
        <v>11602</v>
      </c>
      <c r="BJ17" s="1">
        <v>2069</v>
      </c>
      <c r="BK17" s="1">
        <v>14885</v>
      </c>
      <c r="BL17" s="1">
        <v>4039</v>
      </c>
      <c r="BM17" s="1">
        <v>2119</v>
      </c>
    </row>
    <row r="18" spans="1:65" ht="12" customHeight="1">
      <c r="A18" s="45" t="s">
        <v>93</v>
      </c>
      <c r="B18" s="45"/>
      <c r="C18" s="45"/>
      <c r="D18" s="45" t="s">
        <v>94</v>
      </c>
      <c r="E18" s="45"/>
      <c r="F18" s="45"/>
      <c r="G18" s="2" t="s">
        <v>95</v>
      </c>
      <c r="H18" s="1">
        <v>40383</v>
      </c>
      <c r="I18" s="1">
        <v>70</v>
      </c>
      <c r="J18" s="1">
        <v>1972</v>
      </c>
      <c r="K18" s="1">
        <v>10851</v>
      </c>
      <c r="L18" s="1">
        <v>2840</v>
      </c>
      <c r="M18" s="1">
        <v>1120</v>
      </c>
      <c r="N18" s="1">
        <v>36610</v>
      </c>
      <c r="O18" s="1">
        <v>1153</v>
      </c>
      <c r="P18" s="1">
        <v>8614</v>
      </c>
      <c r="Q18" s="1">
        <v>30887</v>
      </c>
      <c r="R18" s="1">
        <v>1264</v>
      </c>
      <c r="S18" s="1">
        <v>6243</v>
      </c>
      <c r="T18" s="1">
        <v>5244</v>
      </c>
      <c r="U18" s="1">
        <v>845</v>
      </c>
      <c r="V18" s="1">
        <v>28898</v>
      </c>
      <c r="W18" s="1">
        <v>4476</v>
      </c>
      <c r="X18" s="1">
        <v>3051</v>
      </c>
      <c r="Y18" s="1">
        <v>1551</v>
      </c>
      <c r="Z18" s="1">
        <v>254138</v>
      </c>
      <c r="AA18" s="1">
        <v>5846</v>
      </c>
      <c r="AB18" s="1">
        <v>7181</v>
      </c>
      <c r="AC18" s="1">
        <v>973</v>
      </c>
      <c r="AD18" s="1">
        <v>4427</v>
      </c>
      <c r="AE18" s="1">
        <v>8750</v>
      </c>
      <c r="AF18" s="1">
        <v>425</v>
      </c>
      <c r="AG18" s="1">
        <v>566</v>
      </c>
      <c r="AH18" s="1">
        <v>11103</v>
      </c>
      <c r="AI18" s="1">
        <v>4549</v>
      </c>
      <c r="AJ18" s="1">
        <v>5240</v>
      </c>
      <c r="AK18" s="1">
        <v>83722</v>
      </c>
      <c r="AL18" s="1">
        <v>15206</v>
      </c>
      <c r="AM18" s="1">
        <v>1290</v>
      </c>
      <c r="AN18" s="1">
        <v>84086</v>
      </c>
      <c r="AO18" s="1">
        <v>57425</v>
      </c>
      <c r="AP18" s="1">
        <v>1743</v>
      </c>
      <c r="AQ18" s="1">
        <v>73953</v>
      </c>
      <c r="AR18" s="1">
        <v>93649</v>
      </c>
      <c r="AS18" s="1">
        <v>15168</v>
      </c>
      <c r="AT18" s="1">
        <v>23814</v>
      </c>
      <c r="AU18" s="1">
        <v>10356</v>
      </c>
      <c r="AV18" s="1">
        <v>19763</v>
      </c>
      <c r="AW18" s="1">
        <v>13066</v>
      </c>
      <c r="AX18" s="1">
        <v>41722</v>
      </c>
      <c r="AY18" s="1">
        <v>8304</v>
      </c>
      <c r="AZ18" s="1">
        <v>8783</v>
      </c>
      <c r="BA18" s="1">
        <v>167</v>
      </c>
      <c r="BB18" s="1">
        <v>2433</v>
      </c>
      <c r="BC18" s="1">
        <v>16533</v>
      </c>
      <c r="BD18" s="1">
        <v>19652</v>
      </c>
      <c r="BE18" s="1">
        <v>19761</v>
      </c>
      <c r="BF18" s="1">
        <v>3900</v>
      </c>
      <c r="BG18" s="1">
        <v>3251</v>
      </c>
      <c r="BH18" s="1">
        <v>657</v>
      </c>
      <c r="BI18" s="1">
        <v>15924</v>
      </c>
      <c r="BJ18" s="1">
        <v>3258</v>
      </c>
      <c r="BK18" s="1">
        <v>25547</v>
      </c>
      <c r="BL18" s="1">
        <v>5820</v>
      </c>
      <c r="BM18" s="1">
        <v>3491</v>
      </c>
    </row>
    <row r="19" spans="1:65" ht="12" customHeight="1">
      <c r="A19" s="45" t="s">
        <v>96</v>
      </c>
      <c r="B19" s="45"/>
      <c r="C19" s="45"/>
      <c r="D19" s="45" t="s">
        <v>97</v>
      </c>
      <c r="E19" s="45"/>
      <c r="F19" s="45"/>
      <c r="G19" s="2" t="s">
        <v>98</v>
      </c>
      <c r="H19" s="1">
        <v>38773</v>
      </c>
      <c r="I19" s="1">
        <v>44</v>
      </c>
      <c r="J19" s="1">
        <v>1855</v>
      </c>
      <c r="K19" s="1">
        <v>6728</v>
      </c>
      <c r="L19" s="1">
        <v>2229</v>
      </c>
      <c r="M19" s="1">
        <v>695</v>
      </c>
      <c r="N19" s="1">
        <v>32981</v>
      </c>
      <c r="O19" s="1">
        <v>631</v>
      </c>
      <c r="P19" s="1">
        <v>7167</v>
      </c>
      <c r="Q19" s="1">
        <v>23514</v>
      </c>
      <c r="R19" s="1">
        <v>819</v>
      </c>
      <c r="S19" s="1">
        <v>4155</v>
      </c>
      <c r="T19" s="1">
        <v>3918</v>
      </c>
      <c r="U19" s="1">
        <v>814</v>
      </c>
      <c r="V19" s="1">
        <v>22054</v>
      </c>
      <c r="W19" s="1">
        <v>3075</v>
      </c>
      <c r="X19" s="1">
        <v>1799</v>
      </c>
      <c r="Y19" s="1">
        <v>1064</v>
      </c>
      <c r="Z19" s="1">
        <v>220008</v>
      </c>
      <c r="AA19" s="1">
        <v>3056</v>
      </c>
      <c r="AB19" s="1">
        <v>6622</v>
      </c>
      <c r="AC19" s="1">
        <v>959</v>
      </c>
      <c r="AD19" s="1">
        <v>2402</v>
      </c>
      <c r="AE19" s="1">
        <v>5903</v>
      </c>
      <c r="AF19" s="1">
        <v>375</v>
      </c>
      <c r="AG19" s="1">
        <v>481</v>
      </c>
      <c r="AH19" s="1">
        <v>9613</v>
      </c>
      <c r="AI19" s="1">
        <v>4246</v>
      </c>
      <c r="AJ19" s="1">
        <v>4512</v>
      </c>
      <c r="AK19" s="1">
        <v>79688</v>
      </c>
      <c r="AL19" s="1">
        <v>13827</v>
      </c>
      <c r="AM19" s="1">
        <v>865</v>
      </c>
      <c r="AN19" s="1">
        <v>68168</v>
      </c>
      <c r="AO19" s="1">
        <v>47852</v>
      </c>
      <c r="AP19" s="1">
        <v>1832</v>
      </c>
      <c r="AQ19" s="1">
        <v>57552</v>
      </c>
      <c r="AR19" s="1">
        <v>85476</v>
      </c>
      <c r="AS19" s="1">
        <v>14602</v>
      </c>
      <c r="AT19" s="1">
        <v>19375</v>
      </c>
      <c r="AU19" s="1">
        <v>9403</v>
      </c>
      <c r="AV19" s="1">
        <v>18298</v>
      </c>
      <c r="AW19" s="1">
        <v>10060</v>
      </c>
      <c r="AX19" s="1">
        <v>41318</v>
      </c>
      <c r="AY19" s="1">
        <v>7689</v>
      </c>
      <c r="AZ19" s="1">
        <v>6139</v>
      </c>
      <c r="BA19" s="1">
        <v>118</v>
      </c>
      <c r="BB19" s="1">
        <v>1667</v>
      </c>
      <c r="BC19" s="1">
        <v>14276</v>
      </c>
      <c r="BD19" s="1">
        <v>16382</v>
      </c>
      <c r="BE19" s="1">
        <v>14484</v>
      </c>
      <c r="BF19" s="1">
        <v>2611</v>
      </c>
      <c r="BG19" s="1">
        <v>1799</v>
      </c>
      <c r="BH19" s="1">
        <v>538</v>
      </c>
      <c r="BI19" s="1">
        <v>9875</v>
      </c>
      <c r="BJ19" s="1">
        <v>2363</v>
      </c>
      <c r="BK19" s="1">
        <v>25078</v>
      </c>
      <c r="BL19" s="1">
        <v>5436</v>
      </c>
      <c r="BM19" s="1">
        <v>2258</v>
      </c>
    </row>
    <row r="20" spans="1:65" ht="12" customHeight="1">
      <c r="A20" s="45" t="s">
        <v>99</v>
      </c>
      <c r="B20" s="45"/>
      <c r="C20" s="45"/>
      <c r="D20" s="45" t="s">
        <v>100</v>
      </c>
      <c r="E20" s="45"/>
      <c r="F20" s="45"/>
      <c r="G20" s="2" t="s">
        <v>101</v>
      </c>
      <c r="H20" s="1">
        <v>63892</v>
      </c>
      <c r="I20" s="1">
        <v>63</v>
      </c>
      <c r="J20" s="1">
        <v>1612</v>
      </c>
      <c r="K20" s="1">
        <v>7296</v>
      </c>
      <c r="L20" s="1">
        <v>2331</v>
      </c>
      <c r="M20" s="1">
        <v>614</v>
      </c>
      <c r="N20" s="1">
        <v>53082</v>
      </c>
      <c r="O20" s="1">
        <v>810</v>
      </c>
      <c r="P20" s="1">
        <v>10460</v>
      </c>
      <c r="Q20" s="1">
        <v>25966</v>
      </c>
      <c r="R20" s="1">
        <v>750</v>
      </c>
      <c r="S20" s="1">
        <v>4000</v>
      </c>
      <c r="T20" s="1">
        <v>4536</v>
      </c>
      <c r="U20" s="1">
        <v>800</v>
      </c>
      <c r="V20" s="1">
        <v>24763</v>
      </c>
      <c r="W20" s="1">
        <v>3534</v>
      </c>
      <c r="X20" s="1">
        <v>2217</v>
      </c>
      <c r="Y20" s="1">
        <v>983</v>
      </c>
      <c r="Z20" s="1">
        <v>295009</v>
      </c>
      <c r="AA20" s="1">
        <v>3870</v>
      </c>
      <c r="AB20" s="1">
        <v>12602</v>
      </c>
      <c r="AC20" s="1">
        <v>761</v>
      </c>
      <c r="AD20" s="1">
        <v>2986</v>
      </c>
      <c r="AE20" s="1">
        <v>5942</v>
      </c>
      <c r="AF20" s="1">
        <v>345</v>
      </c>
      <c r="AG20" s="1">
        <v>667</v>
      </c>
      <c r="AH20" s="1">
        <v>12481</v>
      </c>
      <c r="AI20" s="1">
        <v>6403</v>
      </c>
      <c r="AJ20" s="1">
        <v>5378</v>
      </c>
      <c r="AK20" s="1">
        <v>128457</v>
      </c>
      <c r="AL20" s="1">
        <v>21389</v>
      </c>
      <c r="AM20" s="1">
        <v>628</v>
      </c>
      <c r="AN20" s="1">
        <v>82461</v>
      </c>
      <c r="AO20" s="1">
        <v>57472</v>
      </c>
      <c r="AP20" s="1">
        <v>2285</v>
      </c>
      <c r="AQ20" s="1">
        <v>68592</v>
      </c>
      <c r="AR20" s="1">
        <v>121166</v>
      </c>
      <c r="AS20" s="1">
        <v>24263</v>
      </c>
      <c r="AT20" s="1">
        <v>24312</v>
      </c>
      <c r="AU20" s="1">
        <v>12467</v>
      </c>
      <c r="AV20" s="1">
        <v>30769</v>
      </c>
      <c r="AW20" s="1">
        <v>14491</v>
      </c>
      <c r="AX20" s="1">
        <v>72720</v>
      </c>
      <c r="AY20" s="1">
        <v>11787</v>
      </c>
      <c r="AZ20" s="1">
        <v>5466</v>
      </c>
      <c r="BA20" s="1">
        <v>70</v>
      </c>
      <c r="BB20" s="1">
        <v>1094</v>
      </c>
      <c r="BC20" s="1">
        <v>19359</v>
      </c>
      <c r="BD20" s="1">
        <v>23612</v>
      </c>
      <c r="BE20" s="1">
        <v>16991</v>
      </c>
      <c r="BF20" s="1">
        <v>3305</v>
      </c>
      <c r="BG20" s="1">
        <v>2040</v>
      </c>
      <c r="BH20" s="1">
        <v>430</v>
      </c>
      <c r="BI20" s="1">
        <v>10875</v>
      </c>
      <c r="BJ20" s="1">
        <v>2049</v>
      </c>
      <c r="BK20" s="1">
        <v>39730</v>
      </c>
      <c r="BL20" s="1">
        <v>8102</v>
      </c>
      <c r="BM20" s="1">
        <v>1765</v>
      </c>
    </row>
    <row r="21" spans="1:65" ht="12" customHeight="1">
      <c r="A21" s="45" t="s">
        <v>102</v>
      </c>
      <c r="B21" s="45"/>
      <c r="C21" s="45"/>
      <c r="D21" s="45" t="s">
        <v>103</v>
      </c>
      <c r="E21" s="45"/>
      <c r="F21" s="45"/>
      <c r="G21" s="2" t="s">
        <v>104</v>
      </c>
      <c r="H21" s="1">
        <v>88634</v>
      </c>
      <c r="I21" s="1">
        <v>30</v>
      </c>
      <c r="J21" s="1">
        <v>1011</v>
      </c>
      <c r="K21" s="1">
        <v>4250</v>
      </c>
      <c r="L21" s="1">
        <v>1401</v>
      </c>
      <c r="M21" s="1">
        <v>338</v>
      </c>
      <c r="N21" s="1">
        <v>72330</v>
      </c>
      <c r="O21" s="1">
        <v>332</v>
      </c>
      <c r="P21" s="1">
        <v>10281</v>
      </c>
      <c r="Q21" s="1">
        <v>18043</v>
      </c>
      <c r="R21" s="1">
        <v>474</v>
      </c>
      <c r="S21" s="1">
        <v>2189</v>
      </c>
      <c r="T21" s="1">
        <v>2121</v>
      </c>
      <c r="U21" s="1">
        <v>420</v>
      </c>
      <c r="V21" s="1">
        <v>16550</v>
      </c>
      <c r="W21" s="1">
        <v>2444</v>
      </c>
      <c r="X21" s="1">
        <v>997</v>
      </c>
      <c r="Y21" s="1">
        <v>487</v>
      </c>
      <c r="Z21" s="1">
        <v>322264</v>
      </c>
      <c r="AA21" s="1">
        <v>1983</v>
      </c>
      <c r="AB21" s="1">
        <v>25433</v>
      </c>
      <c r="AC21" s="1">
        <v>332</v>
      </c>
      <c r="AD21" s="1">
        <v>1316</v>
      </c>
      <c r="AE21" s="1">
        <v>3388</v>
      </c>
      <c r="AF21" s="1">
        <v>48</v>
      </c>
      <c r="AG21" s="1">
        <v>217</v>
      </c>
      <c r="AH21" s="1">
        <v>11694</v>
      </c>
      <c r="AI21" s="1">
        <v>6831</v>
      </c>
      <c r="AJ21" s="1">
        <v>3859</v>
      </c>
      <c r="AK21" s="1">
        <v>160817</v>
      </c>
      <c r="AL21" s="1">
        <v>19248</v>
      </c>
      <c r="AM21" s="1">
        <v>447</v>
      </c>
      <c r="AN21" s="1">
        <v>58813</v>
      </c>
      <c r="AO21" s="1">
        <v>42495</v>
      </c>
      <c r="AP21" s="1">
        <v>2032</v>
      </c>
      <c r="AQ21" s="1">
        <v>44504</v>
      </c>
      <c r="AR21" s="1">
        <v>124986</v>
      </c>
      <c r="AS21" s="1">
        <v>45605</v>
      </c>
      <c r="AT21" s="1">
        <v>16594</v>
      </c>
      <c r="AU21" s="1">
        <v>9552</v>
      </c>
      <c r="AV21" s="1">
        <v>56347</v>
      </c>
      <c r="AW21" s="1">
        <v>17095</v>
      </c>
      <c r="AX21" s="1">
        <v>131831</v>
      </c>
      <c r="AY21" s="1">
        <v>13205</v>
      </c>
      <c r="AZ21" s="1">
        <v>3830</v>
      </c>
      <c r="BA21" s="1">
        <v>67</v>
      </c>
      <c r="BB21" s="1">
        <v>614</v>
      </c>
      <c r="BC21" s="1">
        <v>16250</v>
      </c>
      <c r="BD21" s="1">
        <v>20902</v>
      </c>
      <c r="BE21" s="1">
        <v>9980</v>
      </c>
      <c r="BF21" s="1">
        <v>2273</v>
      </c>
      <c r="BG21" s="1">
        <v>791</v>
      </c>
      <c r="BH21" s="1">
        <v>188</v>
      </c>
      <c r="BI21" s="1">
        <v>6827</v>
      </c>
      <c r="BJ21" s="1">
        <v>1342</v>
      </c>
      <c r="BK21" s="1">
        <v>43906</v>
      </c>
      <c r="BL21" s="1">
        <v>7969</v>
      </c>
      <c r="BM21" s="1">
        <v>876</v>
      </c>
    </row>
    <row r="22" spans="1:65" ht="12" customHeight="1">
      <c r="A22" s="45" t="s">
        <v>105</v>
      </c>
      <c r="B22" s="45"/>
      <c r="C22" s="45"/>
      <c r="D22" s="45" t="s">
        <v>106</v>
      </c>
      <c r="E22" s="45"/>
      <c r="F22" s="45"/>
      <c r="G22" s="2" t="s">
        <v>107</v>
      </c>
      <c r="H22" s="1">
        <v>255111</v>
      </c>
      <c r="I22" s="1">
        <v>73</v>
      </c>
      <c r="J22" s="1">
        <v>3403</v>
      </c>
      <c r="K22" s="1">
        <v>33811</v>
      </c>
      <c r="L22" s="1">
        <v>4036</v>
      </c>
      <c r="M22" s="1">
        <v>2518</v>
      </c>
      <c r="N22" s="1">
        <v>128012</v>
      </c>
      <c r="O22" s="1">
        <v>3819</v>
      </c>
      <c r="P22" s="1">
        <v>17088</v>
      </c>
      <c r="Q22" s="1">
        <v>133953</v>
      </c>
      <c r="R22" s="1">
        <v>3554</v>
      </c>
      <c r="S22" s="1">
        <v>23519</v>
      </c>
      <c r="T22" s="1">
        <v>20992</v>
      </c>
      <c r="U22" s="1">
        <v>2826</v>
      </c>
      <c r="V22" s="1">
        <v>107108</v>
      </c>
      <c r="W22" s="1">
        <v>19658</v>
      </c>
      <c r="X22" s="1">
        <v>9889</v>
      </c>
      <c r="Y22" s="1">
        <v>3686</v>
      </c>
      <c r="Z22" s="1">
        <v>1715285</v>
      </c>
      <c r="AA22" s="1">
        <v>16678</v>
      </c>
      <c r="AB22" s="1">
        <v>38316</v>
      </c>
      <c r="AC22" s="1">
        <v>2053</v>
      </c>
      <c r="AD22" s="1">
        <v>14151</v>
      </c>
      <c r="AE22" s="1">
        <v>35011</v>
      </c>
      <c r="AF22" s="1">
        <v>1242</v>
      </c>
      <c r="AG22" s="1">
        <v>2338</v>
      </c>
      <c r="AH22" s="1">
        <v>63030</v>
      </c>
      <c r="AI22" s="1">
        <v>19462</v>
      </c>
      <c r="AJ22" s="1">
        <v>11223</v>
      </c>
      <c r="AK22" s="1">
        <v>411262</v>
      </c>
      <c r="AL22" s="1">
        <v>39053</v>
      </c>
      <c r="AM22" s="1">
        <v>2722</v>
      </c>
      <c r="AN22" s="1">
        <v>228689</v>
      </c>
      <c r="AO22" s="1">
        <v>223980</v>
      </c>
      <c r="AP22" s="1">
        <v>6530</v>
      </c>
      <c r="AQ22" s="1">
        <v>230066</v>
      </c>
      <c r="AR22" s="1">
        <v>496822</v>
      </c>
      <c r="AS22" s="1">
        <v>218950</v>
      </c>
      <c r="AT22" s="1">
        <v>89883</v>
      </c>
      <c r="AU22" s="1">
        <v>42506</v>
      </c>
      <c r="AV22" s="1">
        <v>104623</v>
      </c>
      <c r="AW22" s="1">
        <v>67141</v>
      </c>
      <c r="AX22" s="1">
        <v>259010</v>
      </c>
      <c r="AY22" s="1">
        <v>38497</v>
      </c>
      <c r="AZ22" s="1">
        <v>24728</v>
      </c>
      <c r="BA22" s="1">
        <v>278</v>
      </c>
      <c r="BB22" s="1">
        <v>7237</v>
      </c>
      <c r="BC22" s="1">
        <v>54197</v>
      </c>
      <c r="BD22" s="1">
        <v>74026</v>
      </c>
      <c r="BE22" s="1">
        <v>69879</v>
      </c>
      <c r="BF22" s="1">
        <v>12827</v>
      </c>
      <c r="BG22" s="1">
        <v>7599</v>
      </c>
      <c r="BH22" s="1">
        <v>1633</v>
      </c>
      <c r="BI22" s="1">
        <v>55954</v>
      </c>
      <c r="BJ22" s="1">
        <v>6624</v>
      </c>
      <c r="BK22" s="1">
        <v>93736</v>
      </c>
      <c r="BL22" s="1">
        <v>33115</v>
      </c>
      <c r="BM22" s="1">
        <v>9944</v>
      </c>
    </row>
    <row r="23" spans="1:65" ht="12" customHeight="1">
      <c r="A23" s="45" t="s">
        <v>72</v>
      </c>
      <c r="B23" s="45"/>
      <c r="C23" s="45"/>
      <c r="D23" s="45" t="s">
        <v>108</v>
      </c>
      <c r="E23" s="45"/>
      <c r="F23" s="45"/>
      <c r="G23" s="2" t="s">
        <v>109</v>
      </c>
      <c r="H23" s="1">
        <v>12016</v>
      </c>
      <c r="I23" s="1">
        <v>7</v>
      </c>
      <c r="J23" s="1">
        <v>156</v>
      </c>
      <c r="K23" s="1">
        <v>2127</v>
      </c>
      <c r="L23" s="1">
        <v>320</v>
      </c>
      <c r="M23" s="1">
        <v>36</v>
      </c>
      <c r="N23" s="1">
        <v>4526</v>
      </c>
      <c r="O23" s="1">
        <v>284</v>
      </c>
      <c r="P23" s="1">
        <v>655</v>
      </c>
      <c r="Q23" s="1">
        <v>8114</v>
      </c>
      <c r="R23" s="1">
        <v>116</v>
      </c>
      <c r="S23" s="1">
        <v>1481</v>
      </c>
      <c r="T23" s="1">
        <v>1032</v>
      </c>
      <c r="U23" s="1">
        <v>64</v>
      </c>
      <c r="V23" s="1">
        <v>5843</v>
      </c>
      <c r="W23" s="1">
        <v>1210</v>
      </c>
      <c r="X23" s="1">
        <v>521</v>
      </c>
      <c r="Y23" s="1">
        <v>280</v>
      </c>
      <c r="Z23" s="1">
        <v>85175</v>
      </c>
      <c r="AA23" s="1">
        <v>920</v>
      </c>
      <c r="AB23" s="1">
        <v>804</v>
      </c>
      <c r="AC23" s="1">
        <v>186</v>
      </c>
      <c r="AD23" s="1">
        <v>929</v>
      </c>
      <c r="AE23" s="1">
        <v>1676</v>
      </c>
      <c r="AF23" s="1">
        <v>61</v>
      </c>
      <c r="AG23" s="1">
        <v>0</v>
      </c>
      <c r="AH23" s="1">
        <v>2171</v>
      </c>
      <c r="AI23" s="1">
        <v>419</v>
      </c>
      <c r="AJ23" s="1">
        <v>510</v>
      </c>
      <c r="AK23" s="1">
        <v>15908</v>
      </c>
      <c r="AL23" s="1">
        <v>1511</v>
      </c>
      <c r="AM23" s="1">
        <v>143</v>
      </c>
      <c r="AN23" s="1">
        <v>10376</v>
      </c>
      <c r="AO23" s="1">
        <v>11529</v>
      </c>
      <c r="AP23" s="1">
        <v>164</v>
      </c>
      <c r="AQ23" s="1">
        <v>13670</v>
      </c>
      <c r="AR23" s="1">
        <v>24897</v>
      </c>
      <c r="AS23" s="1">
        <v>11047</v>
      </c>
      <c r="AT23" s="1">
        <v>3628</v>
      </c>
      <c r="AU23" s="1">
        <v>2384</v>
      </c>
      <c r="AV23" s="1">
        <v>2831</v>
      </c>
      <c r="AW23" s="1">
        <v>2888</v>
      </c>
      <c r="AX23" s="1">
        <v>9115</v>
      </c>
      <c r="AY23" s="1">
        <v>2021</v>
      </c>
      <c r="AZ23" s="1">
        <v>1126</v>
      </c>
      <c r="BA23" s="1">
        <v>24</v>
      </c>
      <c r="BB23" s="1">
        <v>512</v>
      </c>
      <c r="BC23" s="1">
        <v>2487</v>
      </c>
      <c r="BD23" s="1">
        <v>2401</v>
      </c>
      <c r="BE23" s="1">
        <v>3589</v>
      </c>
      <c r="BF23" s="1">
        <v>455</v>
      </c>
      <c r="BG23" s="1">
        <v>283</v>
      </c>
      <c r="BH23" s="1">
        <v>34</v>
      </c>
      <c r="BI23" s="1">
        <v>2480</v>
      </c>
      <c r="BJ23" s="1">
        <v>189</v>
      </c>
      <c r="BK23" s="1">
        <v>2330</v>
      </c>
      <c r="BL23" s="1">
        <v>2233</v>
      </c>
      <c r="BM23" s="1">
        <v>437</v>
      </c>
    </row>
    <row r="24" spans="1:65" ht="12" customHeight="1">
      <c r="A24" s="45" t="s">
        <v>75</v>
      </c>
      <c r="B24" s="45"/>
      <c r="C24" s="45"/>
      <c r="D24" s="45" t="s">
        <v>110</v>
      </c>
      <c r="E24" s="45"/>
      <c r="F24" s="45"/>
      <c r="G24" s="2" t="s">
        <v>111</v>
      </c>
      <c r="H24" s="1">
        <v>11298</v>
      </c>
      <c r="I24" s="1">
        <v>0</v>
      </c>
      <c r="J24" s="1">
        <v>198</v>
      </c>
      <c r="K24" s="1">
        <v>2392</v>
      </c>
      <c r="L24" s="1">
        <v>101</v>
      </c>
      <c r="M24" s="1">
        <v>115</v>
      </c>
      <c r="N24" s="1">
        <v>4993</v>
      </c>
      <c r="O24" s="1">
        <v>266</v>
      </c>
      <c r="P24" s="1">
        <v>798</v>
      </c>
      <c r="Q24" s="1">
        <v>10145</v>
      </c>
      <c r="R24" s="1">
        <v>245</v>
      </c>
      <c r="S24" s="1">
        <v>1454</v>
      </c>
      <c r="T24" s="1">
        <v>2122</v>
      </c>
      <c r="U24" s="1">
        <v>145</v>
      </c>
      <c r="V24" s="1">
        <v>6762</v>
      </c>
      <c r="W24" s="1">
        <v>1080</v>
      </c>
      <c r="X24" s="1">
        <v>901</v>
      </c>
      <c r="Y24" s="1">
        <v>189</v>
      </c>
      <c r="Z24" s="1">
        <v>78661</v>
      </c>
      <c r="AA24" s="1">
        <v>903</v>
      </c>
      <c r="AB24" s="1">
        <v>1160</v>
      </c>
      <c r="AC24" s="1">
        <v>153</v>
      </c>
      <c r="AD24" s="1">
        <v>657</v>
      </c>
      <c r="AE24" s="1">
        <v>2358</v>
      </c>
      <c r="AF24" s="1">
        <v>173</v>
      </c>
      <c r="AG24" s="1">
        <v>50</v>
      </c>
      <c r="AH24" s="1">
        <v>2040</v>
      </c>
      <c r="AI24" s="1">
        <v>585</v>
      </c>
      <c r="AJ24" s="1">
        <v>361</v>
      </c>
      <c r="AK24" s="1">
        <v>12809</v>
      </c>
      <c r="AL24" s="1">
        <v>1466</v>
      </c>
      <c r="AM24" s="1">
        <v>174</v>
      </c>
      <c r="AN24" s="1">
        <v>10689</v>
      </c>
      <c r="AO24" s="1">
        <v>11258</v>
      </c>
      <c r="AP24" s="1">
        <v>197</v>
      </c>
      <c r="AQ24" s="1">
        <v>11766</v>
      </c>
      <c r="AR24" s="1">
        <v>18323</v>
      </c>
      <c r="AS24" s="1">
        <v>9228</v>
      </c>
      <c r="AT24" s="1">
        <v>5195</v>
      </c>
      <c r="AU24" s="1">
        <v>2259</v>
      </c>
      <c r="AV24" s="1">
        <v>2481</v>
      </c>
      <c r="AW24" s="1">
        <v>2562</v>
      </c>
      <c r="AX24" s="1">
        <v>7661</v>
      </c>
      <c r="AY24" s="1">
        <v>2254</v>
      </c>
      <c r="AZ24" s="1">
        <v>1524</v>
      </c>
      <c r="BA24" s="1">
        <v>0</v>
      </c>
      <c r="BB24" s="1">
        <v>400</v>
      </c>
      <c r="BC24" s="1">
        <v>2325</v>
      </c>
      <c r="BD24" s="1">
        <v>2364</v>
      </c>
      <c r="BE24" s="1">
        <v>4521</v>
      </c>
      <c r="BF24" s="1">
        <v>680</v>
      </c>
      <c r="BG24" s="1">
        <v>440</v>
      </c>
      <c r="BH24" s="1">
        <v>84</v>
      </c>
      <c r="BI24" s="1">
        <v>4682</v>
      </c>
      <c r="BJ24" s="1">
        <v>489</v>
      </c>
      <c r="BK24" s="1">
        <v>3434</v>
      </c>
      <c r="BL24" s="1">
        <v>1706</v>
      </c>
      <c r="BM24" s="1">
        <v>557</v>
      </c>
    </row>
    <row r="25" spans="1:65" ht="12" customHeight="1">
      <c r="A25" s="45" t="s">
        <v>78</v>
      </c>
      <c r="B25" s="45"/>
      <c r="C25" s="45"/>
      <c r="D25" s="45" t="s">
        <v>112</v>
      </c>
      <c r="E25" s="45"/>
      <c r="F25" s="45"/>
      <c r="G25" s="2" t="s">
        <v>113</v>
      </c>
      <c r="H25" s="1">
        <v>21219</v>
      </c>
      <c r="I25" s="1">
        <v>4</v>
      </c>
      <c r="J25" s="1">
        <v>281</v>
      </c>
      <c r="K25" s="1">
        <v>3872</v>
      </c>
      <c r="L25" s="1">
        <v>340</v>
      </c>
      <c r="M25" s="1">
        <v>217</v>
      </c>
      <c r="N25" s="1">
        <v>8975</v>
      </c>
      <c r="O25" s="1">
        <v>618</v>
      </c>
      <c r="P25" s="1">
        <v>1433</v>
      </c>
      <c r="Q25" s="1">
        <v>14872</v>
      </c>
      <c r="R25" s="1">
        <v>488</v>
      </c>
      <c r="S25" s="1">
        <v>3285</v>
      </c>
      <c r="T25" s="1">
        <v>3380</v>
      </c>
      <c r="U25" s="1">
        <v>368</v>
      </c>
      <c r="V25" s="1">
        <v>12117</v>
      </c>
      <c r="W25" s="1">
        <v>1810</v>
      </c>
      <c r="X25" s="1">
        <v>1379</v>
      </c>
      <c r="Y25" s="1">
        <v>474</v>
      </c>
      <c r="Z25" s="1">
        <v>154250</v>
      </c>
      <c r="AA25" s="1">
        <v>1373</v>
      </c>
      <c r="AB25" s="1">
        <v>2732</v>
      </c>
      <c r="AC25" s="1">
        <v>210</v>
      </c>
      <c r="AD25" s="1">
        <v>2156</v>
      </c>
      <c r="AE25" s="1">
        <v>3817</v>
      </c>
      <c r="AF25" s="1">
        <v>183</v>
      </c>
      <c r="AG25" s="1">
        <v>133</v>
      </c>
      <c r="AH25" s="1">
        <v>3994</v>
      </c>
      <c r="AI25" s="1">
        <v>1258</v>
      </c>
      <c r="AJ25" s="1">
        <v>1378</v>
      </c>
      <c r="AK25" s="1">
        <v>24046</v>
      </c>
      <c r="AL25" s="1">
        <v>2764</v>
      </c>
      <c r="AM25" s="1">
        <v>348</v>
      </c>
      <c r="AN25" s="1">
        <v>21016</v>
      </c>
      <c r="AO25" s="1">
        <v>22781</v>
      </c>
      <c r="AP25" s="1">
        <v>476</v>
      </c>
      <c r="AQ25" s="1">
        <v>20627</v>
      </c>
      <c r="AR25" s="1">
        <v>34182</v>
      </c>
      <c r="AS25" s="1">
        <v>18556</v>
      </c>
      <c r="AT25" s="1">
        <v>9241</v>
      </c>
      <c r="AU25" s="1">
        <v>3487</v>
      </c>
      <c r="AV25" s="1">
        <v>4402</v>
      </c>
      <c r="AW25" s="1">
        <v>5150</v>
      </c>
      <c r="AX25" s="1">
        <v>14191</v>
      </c>
      <c r="AY25" s="1">
        <v>3212</v>
      </c>
      <c r="AZ25" s="1">
        <v>3699</v>
      </c>
      <c r="BA25" s="1">
        <v>67</v>
      </c>
      <c r="BB25" s="1">
        <v>1271</v>
      </c>
      <c r="BC25" s="1">
        <v>4282</v>
      </c>
      <c r="BD25" s="1">
        <v>5638</v>
      </c>
      <c r="BE25" s="1">
        <v>7378</v>
      </c>
      <c r="BF25" s="1">
        <v>1345</v>
      </c>
      <c r="BG25" s="1">
        <v>933</v>
      </c>
      <c r="BH25" s="1">
        <v>304</v>
      </c>
      <c r="BI25" s="1">
        <v>6292</v>
      </c>
      <c r="BJ25" s="1">
        <v>870</v>
      </c>
      <c r="BK25" s="1">
        <v>6391</v>
      </c>
      <c r="BL25" s="1">
        <v>3476</v>
      </c>
      <c r="BM25" s="1">
        <v>1256</v>
      </c>
    </row>
    <row r="26" spans="1:65" ht="12" customHeight="1">
      <c r="A26" s="45" t="s">
        <v>81</v>
      </c>
      <c r="B26" s="45"/>
      <c r="C26" s="45"/>
      <c r="D26" s="45" t="s">
        <v>114</v>
      </c>
      <c r="E26" s="45"/>
      <c r="F26" s="45"/>
      <c r="G26" s="2" t="s">
        <v>115</v>
      </c>
      <c r="H26" s="1">
        <v>16281</v>
      </c>
      <c r="I26" s="1">
        <v>4</v>
      </c>
      <c r="J26" s="1">
        <v>493</v>
      </c>
      <c r="K26" s="1">
        <v>3110</v>
      </c>
      <c r="L26" s="1">
        <v>306</v>
      </c>
      <c r="M26" s="1">
        <v>140</v>
      </c>
      <c r="N26" s="1">
        <v>8247</v>
      </c>
      <c r="O26" s="1">
        <v>279</v>
      </c>
      <c r="P26" s="1">
        <v>1118</v>
      </c>
      <c r="Q26" s="1">
        <v>12988</v>
      </c>
      <c r="R26" s="1">
        <v>464</v>
      </c>
      <c r="S26" s="1">
        <v>2461</v>
      </c>
      <c r="T26" s="1">
        <v>2278</v>
      </c>
      <c r="U26" s="1">
        <v>255</v>
      </c>
      <c r="V26" s="1">
        <v>10160</v>
      </c>
      <c r="W26" s="1">
        <v>1462</v>
      </c>
      <c r="X26" s="1">
        <v>1278</v>
      </c>
      <c r="Y26" s="1">
        <v>225</v>
      </c>
      <c r="Z26" s="1">
        <v>132368</v>
      </c>
      <c r="AA26" s="1">
        <v>1634</v>
      </c>
      <c r="AB26" s="1">
        <v>2116</v>
      </c>
      <c r="AC26" s="1">
        <v>152</v>
      </c>
      <c r="AD26" s="1">
        <v>1333</v>
      </c>
      <c r="AE26" s="1">
        <v>3731</v>
      </c>
      <c r="AF26" s="1">
        <v>158</v>
      </c>
      <c r="AG26" s="1">
        <v>70</v>
      </c>
      <c r="AH26" s="1">
        <v>4528</v>
      </c>
      <c r="AI26" s="1">
        <v>1148</v>
      </c>
      <c r="AJ26" s="1">
        <v>878</v>
      </c>
      <c r="AK26" s="1">
        <v>22198</v>
      </c>
      <c r="AL26" s="1">
        <v>2538</v>
      </c>
      <c r="AM26" s="1">
        <v>191</v>
      </c>
      <c r="AN26" s="1">
        <v>18127</v>
      </c>
      <c r="AO26" s="1">
        <v>17376</v>
      </c>
      <c r="AP26" s="1">
        <v>399</v>
      </c>
      <c r="AQ26" s="1">
        <v>18702</v>
      </c>
      <c r="AR26" s="1">
        <v>29371</v>
      </c>
      <c r="AS26" s="1">
        <v>10569</v>
      </c>
      <c r="AT26" s="1">
        <v>7296</v>
      </c>
      <c r="AU26" s="1">
        <v>2474</v>
      </c>
      <c r="AV26" s="1">
        <v>4153</v>
      </c>
      <c r="AW26" s="1">
        <v>4687</v>
      </c>
      <c r="AX26" s="1">
        <v>12063</v>
      </c>
      <c r="AY26" s="1">
        <v>2400</v>
      </c>
      <c r="AZ26" s="1">
        <v>2172</v>
      </c>
      <c r="BA26" s="1">
        <v>74</v>
      </c>
      <c r="BB26" s="1">
        <v>858</v>
      </c>
      <c r="BC26" s="1">
        <v>3618</v>
      </c>
      <c r="BD26" s="1">
        <v>4530</v>
      </c>
      <c r="BE26" s="1">
        <v>6648</v>
      </c>
      <c r="BF26" s="1">
        <v>1194</v>
      </c>
      <c r="BG26" s="1">
        <v>691</v>
      </c>
      <c r="BH26" s="1">
        <v>197</v>
      </c>
      <c r="BI26" s="1">
        <v>5977</v>
      </c>
      <c r="BJ26" s="1">
        <v>668</v>
      </c>
      <c r="BK26" s="1">
        <v>5877</v>
      </c>
      <c r="BL26" s="1">
        <v>2915</v>
      </c>
      <c r="BM26" s="1">
        <v>917</v>
      </c>
    </row>
    <row r="27" spans="1:65" ht="12" customHeight="1">
      <c r="A27" s="45" t="s">
        <v>84</v>
      </c>
      <c r="B27" s="45"/>
      <c r="C27" s="45"/>
      <c r="D27" s="45" t="s">
        <v>116</v>
      </c>
      <c r="E27" s="45"/>
      <c r="F27" s="45"/>
      <c r="G27" s="2" t="s">
        <v>117</v>
      </c>
      <c r="H27" s="1">
        <v>14625</v>
      </c>
      <c r="I27" s="1">
        <v>16</v>
      </c>
      <c r="J27" s="1">
        <v>173</v>
      </c>
      <c r="K27" s="1">
        <v>3044</v>
      </c>
      <c r="L27" s="1">
        <v>305</v>
      </c>
      <c r="M27" s="1">
        <v>207</v>
      </c>
      <c r="N27" s="1">
        <v>7721</v>
      </c>
      <c r="O27" s="1">
        <v>340</v>
      </c>
      <c r="P27" s="1">
        <v>1388</v>
      </c>
      <c r="Q27" s="1">
        <v>12691</v>
      </c>
      <c r="R27" s="1">
        <v>415</v>
      </c>
      <c r="S27" s="1">
        <v>2130</v>
      </c>
      <c r="T27" s="1">
        <v>1981</v>
      </c>
      <c r="U27" s="1">
        <v>246</v>
      </c>
      <c r="V27" s="1">
        <v>8885</v>
      </c>
      <c r="W27" s="1">
        <v>1614</v>
      </c>
      <c r="X27" s="1">
        <v>1137</v>
      </c>
      <c r="Y27" s="1">
        <v>265</v>
      </c>
      <c r="Z27" s="1">
        <v>120001</v>
      </c>
      <c r="AA27" s="1">
        <v>1670</v>
      </c>
      <c r="AB27" s="1">
        <v>1912</v>
      </c>
      <c r="AC27" s="1">
        <v>203</v>
      </c>
      <c r="AD27" s="1">
        <v>1360</v>
      </c>
      <c r="AE27" s="1">
        <v>3487</v>
      </c>
      <c r="AF27" s="1">
        <v>151</v>
      </c>
      <c r="AG27" s="1">
        <v>135</v>
      </c>
      <c r="AH27" s="1">
        <v>4487</v>
      </c>
      <c r="AI27" s="1">
        <v>1551</v>
      </c>
      <c r="AJ27" s="1">
        <v>821</v>
      </c>
      <c r="AK27" s="1">
        <v>22861</v>
      </c>
      <c r="AL27" s="1">
        <v>2442</v>
      </c>
      <c r="AM27" s="1">
        <v>318</v>
      </c>
      <c r="AN27" s="1">
        <v>18322</v>
      </c>
      <c r="AO27" s="1">
        <v>16796</v>
      </c>
      <c r="AP27" s="1">
        <v>677</v>
      </c>
      <c r="AQ27" s="1">
        <v>17613</v>
      </c>
      <c r="AR27" s="1">
        <v>32610</v>
      </c>
      <c r="AS27" s="1">
        <v>10514</v>
      </c>
      <c r="AT27" s="1">
        <v>7316</v>
      </c>
      <c r="AU27" s="1">
        <v>2720</v>
      </c>
      <c r="AV27" s="1">
        <v>4176</v>
      </c>
      <c r="AW27" s="1">
        <v>4040</v>
      </c>
      <c r="AX27" s="1">
        <v>12221</v>
      </c>
      <c r="AY27" s="1">
        <v>2472</v>
      </c>
      <c r="AZ27" s="1">
        <v>2280</v>
      </c>
      <c r="BA27" s="1">
        <v>8</v>
      </c>
      <c r="BB27" s="1">
        <v>791</v>
      </c>
      <c r="BC27" s="1">
        <v>3818</v>
      </c>
      <c r="BD27" s="1">
        <v>5756</v>
      </c>
      <c r="BE27" s="1">
        <v>5828</v>
      </c>
      <c r="BF27" s="1">
        <v>1174</v>
      </c>
      <c r="BG27" s="1">
        <v>636</v>
      </c>
      <c r="BH27" s="1">
        <v>210</v>
      </c>
      <c r="BI27" s="1">
        <v>5240</v>
      </c>
      <c r="BJ27" s="1">
        <v>535</v>
      </c>
      <c r="BK27" s="1">
        <v>6050</v>
      </c>
      <c r="BL27" s="1">
        <v>2687</v>
      </c>
      <c r="BM27" s="1">
        <v>1019</v>
      </c>
    </row>
    <row r="28" spans="1:65" ht="12" customHeight="1">
      <c r="A28" s="45" t="s">
        <v>87</v>
      </c>
      <c r="B28" s="45"/>
      <c r="C28" s="45"/>
      <c r="D28" s="45" t="s">
        <v>118</v>
      </c>
      <c r="E28" s="45"/>
      <c r="F28" s="45"/>
      <c r="G28" s="2" t="s">
        <v>119</v>
      </c>
      <c r="H28" s="1">
        <v>25108</v>
      </c>
      <c r="I28" s="1">
        <v>9</v>
      </c>
      <c r="J28" s="1">
        <v>436</v>
      </c>
      <c r="K28" s="1">
        <v>5634</v>
      </c>
      <c r="L28" s="1">
        <v>454</v>
      </c>
      <c r="M28" s="1">
        <v>528</v>
      </c>
      <c r="N28" s="1">
        <v>14207</v>
      </c>
      <c r="O28" s="1">
        <v>463</v>
      </c>
      <c r="P28" s="1">
        <v>2244</v>
      </c>
      <c r="Q28" s="1">
        <v>20119</v>
      </c>
      <c r="R28" s="1">
        <v>589</v>
      </c>
      <c r="S28" s="1">
        <v>3502</v>
      </c>
      <c r="T28" s="1">
        <v>2930</v>
      </c>
      <c r="U28" s="1">
        <v>438</v>
      </c>
      <c r="V28" s="1">
        <v>15540</v>
      </c>
      <c r="W28" s="1">
        <v>2926</v>
      </c>
      <c r="X28" s="1">
        <v>1375</v>
      </c>
      <c r="Y28" s="1">
        <v>475</v>
      </c>
      <c r="Z28" s="1">
        <v>213229</v>
      </c>
      <c r="AA28" s="1">
        <v>2870</v>
      </c>
      <c r="AB28" s="1">
        <v>3837</v>
      </c>
      <c r="AC28" s="1">
        <v>255</v>
      </c>
      <c r="AD28" s="1">
        <v>1613</v>
      </c>
      <c r="AE28" s="1">
        <v>5796</v>
      </c>
      <c r="AF28" s="1">
        <v>135</v>
      </c>
      <c r="AG28" s="1">
        <v>254</v>
      </c>
      <c r="AH28" s="1">
        <v>7928</v>
      </c>
      <c r="AI28" s="1">
        <v>1882</v>
      </c>
      <c r="AJ28" s="1">
        <v>1637</v>
      </c>
      <c r="AK28" s="1">
        <v>42643</v>
      </c>
      <c r="AL28" s="1">
        <v>4906</v>
      </c>
      <c r="AM28" s="1">
        <v>416</v>
      </c>
      <c r="AN28" s="1">
        <v>29846</v>
      </c>
      <c r="AO28" s="1">
        <v>31605</v>
      </c>
      <c r="AP28" s="1">
        <v>732</v>
      </c>
      <c r="AQ28" s="1">
        <v>31041</v>
      </c>
      <c r="AR28" s="1">
        <v>61363</v>
      </c>
      <c r="AS28" s="1">
        <v>17640</v>
      </c>
      <c r="AT28" s="1">
        <v>12306</v>
      </c>
      <c r="AU28" s="1">
        <v>6055</v>
      </c>
      <c r="AV28" s="1">
        <v>9540</v>
      </c>
      <c r="AW28" s="1">
        <v>8162</v>
      </c>
      <c r="AX28" s="1">
        <v>23029</v>
      </c>
      <c r="AY28" s="1">
        <v>3896</v>
      </c>
      <c r="AZ28" s="1">
        <v>3473</v>
      </c>
      <c r="BA28" s="1">
        <v>0</v>
      </c>
      <c r="BB28" s="1">
        <v>776</v>
      </c>
      <c r="BC28" s="1">
        <v>6196</v>
      </c>
      <c r="BD28" s="1">
        <v>9063</v>
      </c>
      <c r="BE28" s="1">
        <v>10060</v>
      </c>
      <c r="BF28" s="1">
        <v>1875</v>
      </c>
      <c r="BG28" s="1">
        <v>1377</v>
      </c>
      <c r="BH28" s="1">
        <v>305</v>
      </c>
      <c r="BI28" s="1">
        <v>9374</v>
      </c>
      <c r="BJ28" s="1">
        <v>1272</v>
      </c>
      <c r="BK28" s="1">
        <v>9447</v>
      </c>
      <c r="BL28" s="1">
        <v>4171</v>
      </c>
      <c r="BM28" s="1">
        <v>1575</v>
      </c>
    </row>
    <row r="29" spans="1:65" ht="12" customHeight="1">
      <c r="A29" s="45" t="s">
        <v>90</v>
      </c>
      <c r="B29" s="45"/>
      <c r="C29" s="45"/>
      <c r="D29" s="45" t="s">
        <v>120</v>
      </c>
      <c r="E29" s="45"/>
      <c r="F29" s="45"/>
      <c r="G29" s="2" t="s">
        <v>121</v>
      </c>
      <c r="H29" s="1">
        <v>35425</v>
      </c>
      <c r="I29" s="1">
        <v>11</v>
      </c>
      <c r="J29" s="1">
        <v>552</v>
      </c>
      <c r="K29" s="1">
        <v>4784</v>
      </c>
      <c r="L29" s="1">
        <v>735</v>
      </c>
      <c r="M29" s="1">
        <v>461</v>
      </c>
      <c r="N29" s="1">
        <v>18600</v>
      </c>
      <c r="O29" s="1">
        <v>435</v>
      </c>
      <c r="P29" s="1">
        <v>2913</v>
      </c>
      <c r="Q29" s="1">
        <v>19387</v>
      </c>
      <c r="R29" s="1">
        <v>497</v>
      </c>
      <c r="S29" s="1">
        <v>3420</v>
      </c>
      <c r="T29" s="1">
        <v>2067</v>
      </c>
      <c r="U29" s="1">
        <v>603</v>
      </c>
      <c r="V29" s="1">
        <v>15312</v>
      </c>
      <c r="W29" s="1">
        <v>3575</v>
      </c>
      <c r="X29" s="1">
        <v>1357</v>
      </c>
      <c r="Y29" s="1">
        <v>598</v>
      </c>
      <c r="Z29" s="1">
        <v>254144</v>
      </c>
      <c r="AA29" s="1">
        <v>2273</v>
      </c>
      <c r="AB29" s="1">
        <v>5038</v>
      </c>
      <c r="AC29" s="1">
        <v>308</v>
      </c>
      <c r="AD29" s="1">
        <v>2300</v>
      </c>
      <c r="AE29" s="1">
        <v>5367</v>
      </c>
      <c r="AF29" s="1">
        <v>157</v>
      </c>
      <c r="AG29" s="1">
        <v>452</v>
      </c>
      <c r="AH29" s="1">
        <v>10691</v>
      </c>
      <c r="AI29" s="1">
        <v>3014</v>
      </c>
      <c r="AJ29" s="1">
        <v>1752</v>
      </c>
      <c r="AK29" s="1">
        <v>59762</v>
      </c>
      <c r="AL29" s="1">
        <v>6199</v>
      </c>
      <c r="AM29" s="1">
        <v>201</v>
      </c>
      <c r="AN29" s="1">
        <v>36131</v>
      </c>
      <c r="AO29" s="1">
        <v>36247</v>
      </c>
      <c r="AP29" s="1">
        <v>1209</v>
      </c>
      <c r="AQ29" s="1">
        <v>37159</v>
      </c>
      <c r="AR29" s="1">
        <v>79497</v>
      </c>
      <c r="AS29" s="1">
        <v>21350</v>
      </c>
      <c r="AT29" s="1">
        <v>14110</v>
      </c>
      <c r="AU29" s="1">
        <v>6879</v>
      </c>
      <c r="AV29" s="1">
        <v>13792</v>
      </c>
      <c r="AW29" s="1">
        <v>10336</v>
      </c>
      <c r="AX29" s="1">
        <v>29845</v>
      </c>
      <c r="AY29" s="1">
        <v>5830</v>
      </c>
      <c r="AZ29" s="1">
        <v>3779</v>
      </c>
      <c r="BA29" s="1">
        <v>49</v>
      </c>
      <c r="BB29" s="1">
        <v>1100</v>
      </c>
      <c r="BC29" s="1">
        <v>8013</v>
      </c>
      <c r="BD29" s="1">
        <v>12943</v>
      </c>
      <c r="BE29" s="1">
        <v>10606</v>
      </c>
      <c r="BF29" s="1">
        <v>2185</v>
      </c>
      <c r="BG29" s="1">
        <v>1417</v>
      </c>
      <c r="BH29" s="1">
        <v>200</v>
      </c>
      <c r="BI29" s="1">
        <v>8702</v>
      </c>
      <c r="BJ29" s="1">
        <v>1016</v>
      </c>
      <c r="BK29" s="1">
        <v>14570</v>
      </c>
      <c r="BL29" s="1">
        <v>5058</v>
      </c>
      <c r="BM29" s="1">
        <v>1517</v>
      </c>
    </row>
    <row r="30" spans="1:65" ht="12" customHeight="1">
      <c r="A30" s="45" t="s">
        <v>93</v>
      </c>
      <c r="B30" s="45"/>
      <c r="C30" s="45"/>
      <c r="D30" s="45" t="s">
        <v>122</v>
      </c>
      <c r="E30" s="45"/>
      <c r="F30" s="45"/>
      <c r="G30" s="2" t="s">
        <v>123</v>
      </c>
      <c r="H30" s="1">
        <v>46671</v>
      </c>
      <c r="I30" s="1">
        <v>11</v>
      </c>
      <c r="J30" s="1">
        <v>611</v>
      </c>
      <c r="K30" s="1">
        <v>4615</v>
      </c>
      <c r="L30" s="1">
        <v>714</v>
      </c>
      <c r="M30" s="1">
        <v>444</v>
      </c>
      <c r="N30" s="1">
        <v>22849</v>
      </c>
      <c r="O30" s="1">
        <v>687</v>
      </c>
      <c r="P30" s="1">
        <v>2905</v>
      </c>
      <c r="Q30" s="1">
        <v>19284</v>
      </c>
      <c r="R30" s="1">
        <v>219</v>
      </c>
      <c r="S30" s="1">
        <v>3391</v>
      </c>
      <c r="T30" s="1">
        <v>2551</v>
      </c>
      <c r="U30" s="1">
        <v>319</v>
      </c>
      <c r="V30" s="1">
        <v>16781</v>
      </c>
      <c r="W30" s="1">
        <v>3442</v>
      </c>
      <c r="X30" s="1">
        <v>1156</v>
      </c>
      <c r="Y30" s="1">
        <v>555</v>
      </c>
      <c r="Z30" s="1">
        <v>291231</v>
      </c>
      <c r="AA30" s="1">
        <v>2866</v>
      </c>
      <c r="AB30" s="1">
        <v>6122</v>
      </c>
      <c r="AC30" s="1">
        <v>156</v>
      </c>
      <c r="AD30" s="1">
        <v>2159</v>
      </c>
      <c r="AE30" s="1">
        <v>5027</v>
      </c>
      <c r="AF30" s="1">
        <v>136</v>
      </c>
      <c r="AG30" s="1">
        <v>551</v>
      </c>
      <c r="AH30" s="1">
        <v>12103</v>
      </c>
      <c r="AI30" s="1">
        <v>4150</v>
      </c>
      <c r="AJ30" s="1">
        <v>2069</v>
      </c>
      <c r="AK30" s="1">
        <v>79548</v>
      </c>
      <c r="AL30" s="1">
        <v>7384</v>
      </c>
      <c r="AM30" s="1">
        <v>440</v>
      </c>
      <c r="AN30" s="1">
        <v>40034</v>
      </c>
      <c r="AO30" s="1">
        <v>38117</v>
      </c>
      <c r="AP30" s="1">
        <v>1303</v>
      </c>
      <c r="AQ30" s="1">
        <v>39897</v>
      </c>
      <c r="AR30" s="1">
        <v>91201</v>
      </c>
      <c r="AS30" s="1">
        <v>30676</v>
      </c>
      <c r="AT30" s="1">
        <v>15275</v>
      </c>
      <c r="AU30" s="1">
        <v>7188</v>
      </c>
      <c r="AV30" s="1">
        <v>20220</v>
      </c>
      <c r="AW30" s="1">
        <v>11933</v>
      </c>
      <c r="AX30" s="1">
        <v>41361</v>
      </c>
      <c r="AY30" s="1">
        <v>7092</v>
      </c>
      <c r="AZ30" s="1">
        <v>3881</v>
      </c>
      <c r="BA30" s="1">
        <v>16</v>
      </c>
      <c r="BB30" s="1">
        <v>891</v>
      </c>
      <c r="BC30" s="1">
        <v>9871</v>
      </c>
      <c r="BD30" s="1">
        <v>13916</v>
      </c>
      <c r="BE30" s="1">
        <v>10889</v>
      </c>
      <c r="BF30" s="1">
        <v>1982</v>
      </c>
      <c r="BG30" s="1">
        <v>1283</v>
      </c>
      <c r="BH30" s="1">
        <v>189</v>
      </c>
      <c r="BI30" s="1">
        <v>6893</v>
      </c>
      <c r="BJ30" s="1">
        <v>873</v>
      </c>
      <c r="BK30" s="1">
        <v>17984</v>
      </c>
      <c r="BL30" s="1">
        <v>5277</v>
      </c>
      <c r="BM30" s="1">
        <v>1464</v>
      </c>
    </row>
    <row r="31" spans="1:65" ht="12" customHeight="1">
      <c r="A31" s="45" t="s">
        <v>96</v>
      </c>
      <c r="B31" s="45"/>
      <c r="C31" s="45"/>
      <c r="D31" s="45" t="s">
        <v>124</v>
      </c>
      <c r="E31" s="45"/>
      <c r="F31" s="45"/>
      <c r="G31" s="2" t="s">
        <v>125</v>
      </c>
      <c r="H31" s="1">
        <v>27776</v>
      </c>
      <c r="I31" s="1">
        <v>8</v>
      </c>
      <c r="J31" s="1">
        <v>191</v>
      </c>
      <c r="K31" s="1">
        <v>2439</v>
      </c>
      <c r="L31" s="1">
        <v>321</v>
      </c>
      <c r="M31" s="1">
        <v>198</v>
      </c>
      <c r="N31" s="1">
        <v>14129</v>
      </c>
      <c r="O31" s="1">
        <v>241</v>
      </c>
      <c r="P31" s="1">
        <v>1860</v>
      </c>
      <c r="Q31" s="1">
        <v>8336</v>
      </c>
      <c r="R31" s="1">
        <v>289</v>
      </c>
      <c r="S31" s="1">
        <v>1476</v>
      </c>
      <c r="T31" s="1">
        <v>1428</v>
      </c>
      <c r="U31" s="1">
        <v>216</v>
      </c>
      <c r="V31" s="1">
        <v>7689</v>
      </c>
      <c r="W31" s="1">
        <v>1281</v>
      </c>
      <c r="X31" s="1">
        <v>540</v>
      </c>
      <c r="Y31" s="1">
        <v>366</v>
      </c>
      <c r="Z31" s="1">
        <v>164873</v>
      </c>
      <c r="AA31" s="1">
        <v>983</v>
      </c>
      <c r="AB31" s="1">
        <v>4951</v>
      </c>
      <c r="AC31" s="1">
        <v>74</v>
      </c>
      <c r="AD31" s="1">
        <v>904</v>
      </c>
      <c r="AE31" s="1">
        <v>1925</v>
      </c>
      <c r="AF31" s="1">
        <v>42</v>
      </c>
      <c r="AG31" s="1">
        <v>567</v>
      </c>
      <c r="AH31" s="1">
        <v>6774</v>
      </c>
      <c r="AI31" s="1">
        <v>2063</v>
      </c>
      <c r="AJ31" s="1">
        <v>857</v>
      </c>
      <c r="AK31" s="1">
        <v>52567</v>
      </c>
      <c r="AL31" s="1">
        <v>3995</v>
      </c>
      <c r="AM31" s="1">
        <v>225</v>
      </c>
      <c r="AN31" s="1">
        <v>20867</v>
      </c>
      <c r="AO31" s="1">
        <v>18554</v>
      </c>
      <c r="AP31" s="1">
        <v>607</v>
      </c>
      <c r="AQ31" s="1">
        <v>20564</v>
      </c>
      <c r="AR31" s="1">
        <v>55178</v>
      </c>
      <c r="AS31" s="1">
        <v>23306</v>
      </c>
      <c r="AT31" s="1">
        <v>7597</v>
      </c>
      <c r="AU31" s="1">
        <v>4265</v>
      </c>
      <c r="AV31" s="1">
        <v>14854</v>
      </c>
      <c r="AW31" s="1">
        <v>7255</v>
      </c>
      <c r="AX31" s="1">
        <v>32195</v>
      </c>
      <c r="AY31" s="1">
        <v>4364</v>
      </c>
      <c r="AZ31" s="1">
        <v>1623</v>
      </c>
      <c r="BA31" s="1">
        <v>3</v>
      </c>
      <c r="BB31" s="1">
        <v>440</v>
      </c>
      <c r="BC31" s="1">
        <v>6694</v>
      </c>
      <c r="BD31" s="1">
        <v>8044</v>
      </c>
      <c r="BE31" s="1">
        <v>5414</v>
      </c>
      <c r="BF31" s="1">
        <v>1137</v>
      </c>
      <c r="BG31" s="1">
        <v>263</v>
      </c>
      <c r="BH31" s="1">
        <v>38</v>
      </c>
      <c r="BI31" s="1">
        <v>3352</v>
      </c>
      <c r="BJ31" s="1">
        <v>433</v>
      </c>
      <c r="BK31" s="1">
        <v>11763</v>
      </c>
      <c r="BL31" s="1">
        <v>2857</v>
      </c>
      <c r="BM31" s="1">
        <v>742</v>
      </c>
    </row>
    <row r="32" spans="1:65" ht="12" customHeight="1">
      <c r="A32" s="45" t="s">
        <v>99</v>
      </c>
      <c r="B32" s="45"/>
      <c r="C32" s="45"/>
      <c r="D32" s="45" t="s">
        <v>126</v>
      </c>
      <c r="E32" s="45"/>
      <c r="F32" s="45"/>
      <c r="G32" s="2" t="s">
        <v>127</v>
      </c>
      <c r="H32" s="1">
        <v>28296</v>
      </c>
      <c r="I32" s="1">
        <v>3</v>
      </c>
      <c r="J32" s="1">
        <v>252</v>
      </c>
      <c r="K32" s="1">
        <v>1295</v>
      </c>
      <c r="L32" s="1">
        <v>388</v>
      </c>
      <c r="M32" s="1">
        <v>120</v>
      </c>
      <c r="N32" s="1">
        <v>14657</v>
      </c>
      <c r="O32" s="1">
        <v>155</v>
      </c>
      <c r="P32" s="1">
        <v>1341</v>
      </c>
      <c r="Q32" s="1">
        <v>5708</v>
      </c>
      <c r="R32" s="1">
        <v>182</v>
      </c>
      <c r="S32" s="1">
        <v>763</v>
      </c>
      <c r="T32" s="1">
        <v>801</v>
      </c>
      <c r="U32" s="1">
        <v>104</v>
      </c>
      <c r="V32" s="1">
        <v>6092</v>
      </c>
      <c r="W32" s="1">
        <v>881</v>
      </c>
      <c r="X32" s="1">
        <v>163</v>
      </c>
      <c r="Y32" s="1">
        <v>188</v>
      </c>
      <c r="Z32" s="1">
        <v>142809</v>
      </c>
      <c r="AA32" s="1">
        <v>902</v>
      </c>
      <c r="AB32" s="1">
        <v>5274</v>
      </c>
      <c r="AC32" s="1">
        <v>327</v>
      </c>
      <c r="AD32" s="1">
        <v>542</v>
      </c>
      <c r="AE32" s="1">
        <v>1178</v>
      </c>
      <c r="AF32" s="1">
        <v>38</v>
      </c>
      <c r="AG32" s="1">
        <v>110</v>
      </c>
      <c r="AH32" s="1">
        <v>5962</v>
      </c>
      <c r="AI32" s="1">
        <v>2416</v>
      </c>
      <c r="AJ32" s="1">
        <v>668</v>
      </c>
      <c r="AK32" s="1">
        <v>49845</v>
      </c>
      <c r="AL32" s="1">
        <v>3980</v>
      </c>
      <c r="AM32" s="1">
        <v>118</v>
      </c>
      <c r="AN32" s="1">
        <v>16643</v>
      </c>
      <c r="AO32" s="1">
        <v>13901</v>
      </c>
      <c r="AP32" s="1">
        <v>684</v>
      </c>
      <c r="AQ32" s="1">
        <v>14142</v>
      </c>
      <c r="AR32" s="1">
        <v>46656</v>
      </c>
      <c r="AS32" s="1">
        <v>30905</v>
      </c>
      <c r="AT32" s="1">
        <v>5665</v>
      </c>
      <c r="AU32" s="1">
        <v>3302</v>
      </c>
      <c r="AV32" s="1">
        <v>16128</v>
      </c>
      <c r="AW32" s="1">
        <v>6482</v>
      </c>
      <c r="AX32" s="1">
        <v>42349</v>
      </c>
      <c r="AY32" s="1">
        <v>3218</v>
      </c>
      <c r="AZ32" s="1">
        <v>945</v>
      </c>
      <c r="BA32" s="1">
        <v>24</v>
      </c>
      <c r="BB32" s="1">
        <v>152</v>
      </c>
      <c r="BC32" s="1">
        <v>4746</v>
      </c>
      <c r="BD32" s="1">
        <v>6539</v>
      </c>
      <c r="BE32" s="1">
        <v>3809</v>
      </c>
      <c r="BF32" s="1">
        <v>592</v>
      </c>
      <c r="BG32" s="1">
        <v>205</v>
      </c>
      <c r="BH32" s="1">
        <v>42</v>
      </c>
      <c r="BI32" s="1">
        <v>2178</v>
      </c>
      <c r="BJ32" s="1">
        <v>162</v>
      </c>
      <c r="BK32" s="1">
        <v>10330</v>
      </c>
      <c r="BL32" s="1">
        <v>2078</v>
      </c>
      <c r="BM32" s="1">
        <v>400</v>
      </c>
    </row>
    <row r="33" spans="1:65" ht="12" customHeight="1">
      <c r="A33" s="45" t="s">
        <v>102</v>
      </c>
      <c r="B33" s="45"/>
      <c r="C33" s="45"/>
      <c r="D33" s="45" t="s">
        <v>128</v>
      </c>
      <c r="E33" s="45"/>
      <c r="F33" s="45"/>
      <c r="G33" s="2" t="s">
        <v>129</v>
      </c>
      <c r="H33" s="1">
        <v>16396</v>
      </c>
      <c r="I33" s="1">
        <v>0</v>
      </c>
      <c r="J33" s="1">
        <v>60</v>
      </c>
      <c r="K33" s="1">
        <v>499</v>
      </c>
      <c r="L33" s="1">
        <v>52</v>
      </c>
      <c r="M33" s="1">
        <v>52</v>
      </c>
      <c r="N33" s="1">
        <v>9108</v>
      </c>
      <c r="O33" s="1">
        <v>51</v>
      </c>
      <c r="P33" s="1">
        <v>433</v>
      </c>
      <c r="Q33" s="1">
        <v>2309</v>
      </c>
      <c r="R33" s="1">
        <v>50</v>
      </c>
      <c r="S33" s="1">
        <v>156</v>
      </c>
      <c r="T33" s="1">
        <v>422</v>
      </c>
      <c r="U33" s="1">
        <v>68</v>
      </c>
      <c r="V33" s="1">
        <v>1927</v>
      </c>
      <c r="W33" s="1">
        <v>377</v>
      </c>
      <c r="X33" s="1">
        <v>82</v>
      </c>
      <c r="Y33" s="1">
        <v>71</v>
      </c>
      <c r="Z33" s="1">
        <v>78544</v>
      </c>
      <c r="AA33" s="1">
        <v>284</v>
      </c>
      <c r="AB33" s="1">
        <v>4370</v>
      </c>
      <c r="AC33" s="1">
        <v>29</v>
      </c>
      <c r="AD33" s="1">
        <v>198</v>
      </c>
      <c r="AE33" s="1">
        <v>649</v>
      </c>
      <c r="AF33" s="1">
        <v>8</v>
      </c>
      <c r="AG33" s="1">
        <v>16</v>
      </c>
      <c r="AH33" s="1">
        <v>2352</v>
      </c>
      <c r="AI33" s="1">
        <v>976</v>
      </c>
      <c r="AJ33" s="1">
        <v>292</v>
      </c>
      <c r="AK33" s="1">
        <v>29075</v>
      </c>
      <c r="AL33" s="1">
        <v>1868</v>
      </c>
      <c r="AM33" s="1">
        <v>148</v>
      </c>
      <c r="AN33" s="1">
        <v>6638</v>
      </c>
      <c r="AO33" s="1">
        <v>5816</v>
      </c>
      <c r="AP33" s="1">
        <v>82</v>
      </c>
      <c r="AQ33" s="1">
        <v>4885</v>
      </c>
      <c r="AR33" s="1">
        <v>23544</v>
      </c>
      <c r="AS33" s="1">
        <v>35159</v>
      </c>
      <c r="AT33" s="1">
        <v>2254</v>
      </c>
      <c r="AU33" s="1">
        <v>1493</v>
      </c>
      <c r="AV33" s="1">
        <v>12046</v>
      </c>
      <c r="AW33" s="1">
        <v>3646</v>
      </c>
      <c r="AX33" s="1">
        <v>34980</v>
      </c>
      <c r="AY33" s="1">
        <v>1738</v>
      </c>
      <c r="AZ33" s="1">
        <v>226</v>
      </c>
      <c r="BA33" s="1">
        <v>13</v>
      </c>
      <c r="BB33" s="1">
        <v>46</v>
      </c>
      <c r="BC33" s="1">
        <v>2147</v>
      </c>
      <c r="BD33" s="1">
        <v>2832</v>
      </c>
      <c r="BE33" s="1">
        <v>1137</v>
      </c>
      <c r="BF33" s="1">
        <v>208</v>
      </c>
      <c r="BG33" s="1">
        <v>71</v>
      </c>
      <c r="BH33" s="1">
        <v>30</v>
      </c>
      <c r="BI33" s="1">
        <v>784</v>
      </c>
      <c r="BJ33" s="1">
        <v>117</v>
      </c>
      <c r="BK33" s="1">
        <v>5560</v>
      </c>
      <c r="BL33" s="1">
        <v>657</v>
      </c>
      <c r="BM33" s="1">
        <v>60</v>
      </c>
    </row>
    <row r="34" spans="1:65" ht="12" customHeight="1">
      <c r="A34" s="1" t="s">
        <v>2</v>
      </c>
      <c r="B34" s="44" t="s">
        <v>130</v>
      </c>
      <c r="C34" s="44"/>
      <c r="D34" s="44"/>
      <c r="E34" s="44"/>
      <c r="F34" s="1"/>
      <c r="G34" s="1" t="s">
        <v>141</v>
      </c>
      <c r="H34" s="6" t="s">
        <v>142</v>
      </c>
      <c r="I34" s="6" t="s">
        <v>142</v>
      </c>
      <c r="J34" s="6" t="s">
        <v>142</v>
      </c>
      <c r="K34" s="6" t="s">
        <v>142</v>
      </c>
      <c r="L34" s="6" t="s">
        <v>142</v>
      </c>
      <c r="M34" s="6" t="s">
        <v>142</v>
      </c>
      <c r="N34" s="6" t="s">
        <v>142</v>
      </c>
      <c r="O34" s="6" t="s">
        <v>142</v>
      </c>
      <c r="P34" s="6" t="s">
        <v>142</v>
      </c>
      <c r="Q34" s="6" t="s">
        <v>143</v>
      </c>
      <c r="R34" s="6" t="s">
        <v>142</v>
      </c>
      <c r="S34" s="6" t="s">
        <v>142</v>
      </c>
      <c r="T34" s="6" t="s">
        <v>143</v>
      </c>
      <c r="U34" s="6" t="s">
        <v>143</v>
      </c>
      <c r="V34" s="6" t="s">
        <v>143</v>
      </c>
      <c r="W34" s="6" t="s">
        <v>143</v>
      </c>
      <c r="X34" s="6" t="s">
        <v>142</v>
      </c>
      <c r="Y34" s="6" t="s">
        <v>142</v>
      </c>
      <c r="Z34" s="6" t="s">
        <v>143</v>
      </c>
      <c r="AA34" s="6" t="s">
        <v>142</v>
      </c>
      <c r="AB34" s="6" t="s">
        <v>142</v>
      </c>
      <c r="AC34" s="6" t="s">
        <v>142</v>
      </c>
      <c r="AD34" s="6" t="s">
        <v>142</v>
      </c>
      <c r="AE34" s="6" t="s">
        <v>142</v>
      </c>
      <c r="AF34" s="6" t="s">
        <v>142</v>
      </c>
      <c r="AG34" s="6" t="s">
        <v>142</v>
      </c>
      <c r="AH34" s="6" t="s">
        <v>143</v>
      </c>
      <c r="AI34" s="6" t="s">
        <v>142</v>
      </c>
      <c r="AJ34" s="6" t="s">
        <v>142</v>
      </c>
      <c r="AK34" s="6" t="s">
        <v>143</v>
      </c>
      <c r="AL34" s="6" t="s">
        <v>142</v>
      </c>
      <c r="AM34" s="6" t="s">
        <v>142</v>
      </c>
      <c r="AN34" s="6" t="s">
        <v>143</v>
      </c>
      <c r="AO34" s="6" t="s">
        <v>142</v>
      </c>
      <c r="AP34" s="6" t="s">
        <v>143</v>
      </c>
      <c r="AQ34" s="6" t="s">
        <v>143</v>
      </c>
      <c r="AR34" s="6" t="s">
        <v>143</v>
      </c>
      <c r="AS34" s="6" t="s">
        <v>142</v>
      </c>
      <c r="AT34" s="6" t="s">
        <v>142</v>
      </c>
      <c r="AU34" s="6" t="s">
        <v>143</v>
      </c>
      <c r="AV34" s="6" t="s">
        <v>142</v>
      </c>
      <c r="AW34" s="6" t="s">
        <v>143</v>
      </c>
      <c r="AX34" s="6" t="s">
        <v>142</v>
      </c>
      <c r="AY34" s="6" t="s">
        <v>142</v>
      </c>
      <c r="AZ34" s="6" t="s">
        <v>142</v>
      </c>
      <c r="BA34" s="6" t="s">
        <v>142</v>
      </c>
      <c r="BB34" s="6" t="s">
        <v>142</v>
      </c>
      <c r="BC34" s="6" t="s">
        <v>142</v>
      </c>
      <c r="BD34" s="6" t="s">
        <v>142</v>
      </c>
      <c r="BE34" s="6" t="s">
        <v>142</v>
      </c>
      <c r="BF34" s="6" t="s">
        <v>142</v>
      </c>
      <c r="BG34" s="6" t="s">
        <v>142</v>
      </c>
      <c r="BH34" s="6" t="s">
        <v>142</v>
      </c>
      <c r="BI34" s="6" t="s">
        <v>143</v>
      </c>
      <c r="BJ34" s="6" t="s">
        <v>142</v>
      </c>
      <c r="BK34" s="6" t="s">
        <v>143</v>
      </c>
      <c r="BL34" s="6" t="s">
        <v>142</v>
      </c>
      <c r="BM34" s="6" t="s">
        <v>142</v>
      </c>
    </row>
    <row r="35" spans="1:65" ht="114.75" customHeight="1">
      <c r="A35" s="1"/>
      <c r="B35" s="44"/>
      <c r="C35" s="44"/>
      <c r="D35" s="44"/>
      <c r="E35" s="44"/>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12" customHeight="1">
      <c r="A36" s="1" t="s">
        <v>2</v>
      </c>
      <c r="B36" s="44" t="s">
        <v>131</v>
      </c>
      <c r="C36" s="44"/>
      <c r="D36" s="44"/>
      <c r="E36" s="44"/>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ht="103.5" customHeight="1">
      <c r="A37" s="1"/>
      <c r="B37" s="44"/>
      <c r="C37" s="44"/>
      <c r="D37" s="44"/>
      <c r="E37" s="44"/>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ht="12" customHeight="1">
      <c r="A38" s="1" t="s">
        <v>2</v>
      </c>
      <c r="B38" s="44" t="s">
        <v>132</v>
      </c>
      <c r="C38" s="44"/>
      <c r="D38" s="44"/>
      <c r="E38" s="44"/>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138.75" customHeight="1">
      <c r="A39" s="1"/>
      <c r="B39" s="44"/>
      <c r="C39" s="44"/>
      <c r="D39" s="44"/>
      <c r="E39" s="44"/>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12" customHeight="1">
      <c r="A40" s="1" t="s">
        <v>2</v>
      </c>
      <c r="B40" s="44" t="s">
        <v>133</v>
      </c>
      <c r="C40" s="44"/>
      <c r="D40" s="44"/>
      <c r="E40" s="44"/>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91.5" customHeight="1">
      <c r="A41" s="1"/>
      <c r="B41" s="44"/>
      <c r="C41" s="44"/>
      <c r="D41" s="44"/>
      <c r="E41" s="44"/>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ht="12" customHeight="1">
      <c r="A42" s="1" t="s">
        <v>2</v>
      </c>
      <c r="B42" s="44" t="s">
        <v>134</v>
      </c>
      <c r="C42" s="44"/>
      <c r="D42" s="44"/>
      <c r="E42" s="44"/>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ht="33.75" customHeight="1">
      <c r="A43" s="1"/>
      <c r="B43" s="44"/>
      <c r="C43" s="44"/>
      <c r="D43" s="44"/>
      <c r="E43" s="44"/>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5" ht="12" customHeight="1">
      <c r="A44" s="1" t="s">
        <v>2</v>
      </c>
      <c r="B44" s="44" t="s">
        <v>135</v>
      </c>
      <c r="C44" s="44"/>
      <c r="D44" s="44"/>
      <c r="E44" s="44"/>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ht="360" customHeight="1">
      <c r="A45" s="1"/>
      <c r="B45" s="44"/>
      <c r="C45" s="44"/>
      <c r="D45" s="44"/>
      <c r="E45" s="44"/>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12" customHeight="1">
      <c r="A46" s="1" t="s">
        <v>2</v>
      </c>
      <c r="B46" s="44" t="s">
        <v>136</v>
      </c>
      <c r="C46" s="44"/>
      <c r="D46" s="44"/>
      <c r="E46" s="44"/>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103.5" customHeight="1">
      <c r="A47" s="1"/>
      <c r="B47" s="44"/>
      <c r="C47" s="44"/>
      <c r="D47" s="44"/>
      <c r="E47" s="44"/>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sheetData>
  <sheetProtection/>
  <mergeCells count="64">
    <mergeCell ref="D8:F8"/>
    <mergeCell ref="A9:C9"/>
    <mergeCell ref="D9:F9"/>
    <mergeCell ref="A1:D1"/>
    <mergeCell ref="A2:D2"/>
    <mergeCell ref="B3:E4"/>
    <mergeCell ref="B5:E6"/>
    <mergeCell ref="A7:C7"/>
    <mergeCell ref="D7:G7"/>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B46:E47"/>
    <mergeCell ref="B34:E35"/>
    <mergeCell ref="B36:E37"/>
    <mergeCell ref="B38:E39"/>
    <mergeCell ref="B40:E41"/>
    <mergeCell ref="B42:E43"/>
    <mergeCell ref="B44:E4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R47"/>
  <sheetViews>
    <sheetView zoomScalePageLayoutView="0" workbookViewId="0" topLeftCell="A7">
      <selection activeCell="O4" sqref="O4"/>
    </sheetView>
  </sheetViews>
  <sheetFormatPr defaultColWidth="9.140625" defaultRowHeight="12.75"/>
  <cols>
    <col min="1" max="1" width="6.7109375" style="0" customWidth="1"/>
    <col min="2" max="2" width="26.8515625" style="0" customWidth="1"/>
    <col min="3" max="3" width="0.71875" style="0" customWidth="1"/>
    <col min="4" max="4" width="0.9921875" style="0" customWidth="1"/>
    <col min="5" max="5" width="6.7109375" style="0" customWidth="1"/>
    <col min="6" max="6" width="3.7109375" style="0" customWidth="1"/>
    <col min="7" max="7" width="11.421875" style="0" customWidth="1"/>
    <col min="10" max="10" width="29.28125" style="0" bestFit="1" customWidth="1"/>
    <col min="11" max="11" width="12.421875" style="0" bestFit="1" customWidth="1"/>
    <col min="12" max="12" width="16.00390625" style="0" bestFit="1" customWidth="1"/>
    <col min="13" max="13" width="16.140625" style="0" bestFit="1" customWidth="1"/>
    <col min="14" max="14" width="15.28125" style="0" customWidth="1"/>
    <col min="15" max="15" width="16.00390625" style="0" bestFit="1" customWidth="1"/>
    <col min="16" max="16" width="16.140625" style="0" bestFit="1" customWidth="1"/>
    <col min="17" max="17" width="21.140625" style="0" bestFit="1" customWidth="1"/>
  </cols>
  <sheetData>
    <row r="1" spans="1:7" ht="12" customHeight="1">
      <c r="A1" s="44" t="s">
        <v>0</v>
      </c>
      <c r="B1" s="44"/>
      <c r="C1" s="44"/>
      <c r="D1" s="44"/>
      <c r="E1" s="1"/>
      <c r="F1" s="1"/>
      <c r="G1" s="1"/>
    </row>
    <row r="2" spans="1:7" ht="12" customHeight="1">
      <c r="A2" s="44" t="s">
        <v>1</v>
      </c>
      <c r="B2" s="44"/>
      <c r="C2" s="44"/>
      <c r="D2" s="44"/>
      <c r="E2" s="1"/>
      <c r="F2" s="1"/>
      <c r="G2" s="1"/>
    </row>
    <row r="3" spans="1:7" ht="12" customHeight="1">
      <c r="A3" s="1" t="s">
        <v>2</v>
      </c>
      <c r="B3" s="44" t="s">
        <v>3</v>
      </c>
      <c r="C3" s="44"/>
      <c r="D3" s="44"/>
      <c r="E3" s="44"/>
      <c r="F3" s="1"/>
      <c r="G3" s="1"/>
    </row>
    <row r="4" spans="1:7" ht="138.75" customHeight="1">
      <c r="A4" s="1"/>
      <c r="B4" s="44"/>
      <c r="C4" s="44"/>
      <c r="D4" s="44"/>
      <c r="E4" s="44"/>
      <c r="F4" s="1"/>
      <c r="G4" s="1"/>
    </row>
    <row r="5" spans="1:7" ht="12" customHeight="1">
      <c r="A5" s="1" t="s">
        <v>2</v>
      </c>
      <c r="B5" s="44" t="s">
        <v>4</v>
      </c>
      <c r="C5" s="44"/>
      <c r="D5" s="44"/>
      <c r="E5" s="44"/>
      <c r="F5" s="1"/>
      <c r="G5" s="1"/>
    </row>
    <row r="6" spans="1:7" ht="114.75" customHeight="1">
      <c r="A6" s="1"/>
      <c r="B6" s="48"/>
      <c r="C6" s="48"/>
      <c r="D6" s="48"/>
      <c r="E6" s="48"/>
      <c r="F6" s="1"/>
      <c r="G6" s="1"/>
    </row>
    <row r="7" spans="1:17" ht="12" customHeight="1">
      <c r="A7" s="46" t="s">
        <v>2</v>
      </c>
      <c r="B7" s="46"/>
      <c r="C7" s="46"/>
      <c r="D7" s="45" t="s">
        <v>147</v>
      </c>
      <c r="E7" s="45"/>
      <c r="F7" s="45"/>
      <c r="G7" s="45"/>
      <c r="K7" s="38" t="s">
        <v>147</v>
      </c>
      <c r="L7" s="39"/>
      <c r="M7" s="39"/>
      <c r="N7" s="39"/>
      <c r="O7" s="39"/>
      <c r="P7" s="39"/>
      <c r="Q7" s="40"/>
    </row>
    <row r="8" spans="1:18" ht="12" customHeight="1">
      <c r="A8" s="3"/>
      <c r="B8" s="4"/>
      <c r="C8" s="5"/>
      <c r="D8" s="45" t="s">
        <v>64</v>
      </c>
      <c r="E8" s="45"/>
      <c r="F8" s="45"/>
      <c r="G8" s="2" t="s">
        <v>65</v>
      </c>
      <c r="K8" s="8" t="s">
        <v>137</v>
      </c>
      <c r="L8" s="8" t="str">
        <f>A10</f>
        <v>  Owner occupied:</v>
      </c>
      <c r="M8" s="8" t="str">
        <f>A22</f>
        <v>  Renter occupied:</v>
      </c>
      <c r="N8" s="12" t="s">
        <v>137</v>
      </c>
      <c r="O8" s="12" t="s">
        <v>69</v>
      </c>
      <c r="P8" s="12" t="s">
        <v>105</v>
      </c>
      <c r="Q8" s="37" t="s">
        <v>138</v>
      </c>
      <c r="R8" s="36" t="s">
        <v>210</v>
      </c>
    </row>
    <row r="9" spans="1:17" ht="12" customHeight="1">
      <c r="A9" s="45" t="s">
        <v>66</v>
      </c>
      <c r="B9" s="45"/>
      <c r="C9" s="45"/>
      <c r="D9" s="45" t="s">
        <v>148</v>
      </c>
      <c r="E9" s="45"/>
      <c r="F9" s="45"/>
      <c r="G9" s="2" t="s">
        <v>149</v>
      </c>
      <c r="J9" s="17" t="s">
        <v>139</v>
      </c>
      <c r="K9" s="11">
        <f>L9+M9</f>
        <v>115610216</v>
      </c>
      <c r="L9" s="10" t="str">
        <f>D10</f>
        <v>75,075,700</v>
      </c>
      <c r="M9" s="10" t="str">
        <f>D22</f>
        <v>40,534,516</v>
      </c>
      <c r="N9" s="13"/>
      <c r="O9" s="13">
        <f>L9/$K$9</f>
        <v>0.649386382947334</v>
      </c>
      <c r="P9" s="13">
        <f>M9/$K9</f>
        <v>0.350613617052666</v>
      </c>
      <c r="Q9" s="15">
        <f>P9/O9</f>
        <v>0.5399152588653853</v>
      </c>
    </row>
    <row r="10" spans="1:17" ht="12" customHeight="1">
      <c r="A10" s="45" t="s">
        <v>69</v>
      </c>
      <c r="B10" s="45"/>
      <c r="C10" s="45"/>
      <c r="D10" s="45" t="s">
        <v>150</v>
      </c>
      <c r="E10" s="45"/>
      <c r="F10" s="45"/>
      <c r="G10" s="2" t="s">
        <v>151</v>
      </c>
      <c r="J10" s="17" t="s">
        <v>140</v>
      </c>
      <c r="K10" s="11"/>
      <c r="L10" s="10"/>
      <c r="M10" s="10"/>
      <c r="N10" s="13"/>
      <c r="O10" s="13"/>
      <c r="P10" s="13"/>
      <c r="Q10" s="15"/>
    </row>
    <row r="11" spans="1:18" ht="12" customHeight="1">
      <c r="A11" s="45" t="s">
        <v>198</v>
      </c>
      <c r="B11" s="45"/>
      <c r="C11" s="45"/>
      <c r="D11" s="45" t="s">
        <v>152</v>
      </c>
      <c r="E11" s="45"/>
      <c r="F11" s="45"/>
      <c r="G11" s="2" t="s">
        <v>153</v>
      </c>
      <c r="J11" s="16" t="str">
        <f>A11</f>
        <v>    &lt; $5</v>
      </c>
      <c r="K11" s="11">
        <f aca="true" t="shared" si="0" ref="K11:K21">L11+M11</f>
        <v>3859119</v>
      </c>
      <c r="L11" s="10" t="str">
        <f>D11</f>
        <v>1,291,371</v>
      </c>
      <c r="M11" s="10" t="str">
        <f>D23</f>
        <v>2,567,748</v>
      </c>
      <c r="N11" s="13">
        <f>K11/K$9</f>
        <v>0.03338043240054149</v>
      </c>
      <c r="O11" s="13">
        <f>L11/L$9</f>
        <v>0.017200918539554078</v>
      </c>
      <c r="P11" s="13">
        <f>M11/M$9</f>
        <v>0.06334719773143462</v>
      </c>
      <c r="Q11" s="15">
        <f aca="true" t="shared" si="1" ref="Q11:Q21">P11/O11</f>
        <v>3.6827799390925344</v>
      </c>
      <c r="R11" s="9">
        <f>$Q$9</f>
        <v>0.5399152588653853</v>
      </c>
    </row>
    <row r="12" spans="1:18" ht="12" customHeight="1">
      <c r="A12" s="45" t="s">
        <v>200</v>
      </c>
      <c r="B12" s="45"/>
      <c r="C12" s="45"/>
      <c r="D12" s="45" t="s">
        <v>154</v>
      </c>
      <c r="E12" s="45"/>
      <c r="F12" s="45"/>
      <c r="G12" s="2" t="s">
        <v>155</v>
      </c>
      <c r="J12" s="16" t="str">
        <f aca="true" t="shared" si="2" ref="J12:J21">A12</f>
        <v>$5 - $9.9</v>
      </c>
      <c r="K12" s="11">
        <f t="shared" si="0"/>
        <v>4521245</v>
      </c>
      <c r="L12" s="10" t="str">
        <f aca="true" t="shared" si="3" ref="L12:L21">D12</f>
        <v>1,390,726</v>
      </c>
      <c r="M12" s="10" t="str">
        <f aca="true" t="shared" si="4" ref="M12:M21">D24</f>
        <v>3,130,519</v>
      </c>
      <c r="N12" s="13">
        <f aca="true" t="shared" si="5" ref="N12:N21">K12/K$9</f>
        <v>0.039107659828262926</v>
      </c>
      <c r="O12" s="13">
        <f aca="true" t="shared" si="6" ref="O12:O21">L12/L$9</f>
        <v>0.018524316123592587</v>
      </c>
      <c r="P12" s="13">
        <f aca="true" t="shared" si="7" ref="P12:P21">M12/M$9</f>
        <v>0.07723094559708077</v>
      </c>
      <c r="Q12" s="15">
        <f t="shared" si="1"/>
        <v>4.169165818689488</v>
      </c>
      <c r="R12" s="9">
        <f aca="true" t="shared" si="8" ref="R12:R21">$Q$9</f>
        <v>0.5399152588653853</v>
      </c>
    </row>
    <row r="13" spans="1:18" ht="12" customHeight="1">
      <c r="A13" s="45" t="s">
        <v>201</v>
      </c>
      <c r="B13" s="45"/>
      <c r="C13" s="45"/>
      <c r="D13" s="45" t="s">
        <v>156</v>
      </c>
      <c r="E13" s="45"/>
      <c r="F13" s="45"/>
      <c r="G13" s="2" t="s">
        <v>157</v>
      </c>
      <c r="J13" s="16" t="str">
        <f t="shared" si="2"/>
        <v>$10 - $14.9</v>
      </c>
      <c r="K13" s="11">
        <f t="shared" si="0"/>
        <v>6214548</v>
      </c>
      <c r="L13" s="10" t="str">
        <f t="shared" si="3"/>
        <v>2,459,766</v>
      </c>
      <c r="M13" s="10" t="str">
        <f t="shared" si="4"/>
        <v>3,754,782</v>
      </c>
      <c r="N13" s="13">
        <f t="shared" si="5"/>
        <v>0.05375431527608252</v>
      </c>
      <c r="O13" s="13">
        <f t="shared" si="6"/>
        <v>0.03276381039404228</v>
      </c>
      <c r="P13" s="13">
        <f t="shared" si="7"/>
        <v>0.09263172156786083</v>
      </c>
      <c r="Q13" s="15">
        <f t="shared" si="1"/>
        <v>2.8272572833807152</v>
      </c>
      <c r="R13" s="9">
        <f t="shared" si="8"/>
        <v>0.5399152588653853</v>
      </c>
    </row>
    <row r="14" spans="1:18" ht="12" customHeight="1">
      <c r="A14" s="45" t="s">
        <v>208</v>
      </c>
      <c r="B14" s="45"/>
      <c r="C14" s="45"/>
      <c r="D14" s="45" t="s">
        <v>158</v>
      </c>
      <c r="E14" s="45"/>
      <c r="F14" s="45"/>
      <c r="G14" s="2" t="s">
        <v>159</v>
      </c>
      <c r="J14" s="16" t="str">
        <f t="shared" si="2"/>
        <v>$15 - $19.9</v>
      </c>
      <c r="K14" s="11">
        <f t="shared" si="0"/>
        <v>6236898</v>
      </c>
      <c r="L14" s="10" t="str">
        <f t="shared" si="3"/>
        <v>2,840,239</v>
      </c>
      <c r="M14" s="10" t="str">
        <f t="shared" si="4"/>
        <v>3,396,659</v>
      </c>
      <c r="N14" s="13">
        <f t="shared" si="5"/>
        <v>0.05394763729184625</v>
      </c>
      <c r="O14" s="13">
        <f t="shared" si="6"/>
        <v>0.03783166856919083</v>
      </c>
      <c r="P14" s="13">
        <f t="shared" si="7"/>
        <v>0.08379670797105361</v>
      </c>
      <c r="Q14" s="15">
        <f t="shared" si="1"/>
        <v>2.214988424784826</v>
      </c>
      <c r="R14" s="9">
        <f t="shared" si="8"/>
        <v>0.5399152588653853</v>
      </c>
    </row>
    <row r="15" spans="1:18" ht="12" customHeight="1">
      <c r="A15" s="45" t="s">
        <v>202</v>
      </c>
      <c r="B15" s="45"/>
      <c r="C15" s="45"/>
      <c r="D15" s="45" t="s">
        <v>160</v>
      </c>
      <c r="E15" s="45"/>
      <c r="F15" s="45"/>
      <c r="G15" s="2" t="s">
        <v>161</v>
      </c>
      <c r="J15" s="16" t="str">
        <f t="shared" si="2"/>
        <v>$20 - $24.9</v>
      </c>
      <c r="K15" s="11">
        <f t="shared" si="0"/>
        <v>6231706</v>
      </c>
      <c r="L15" s="10" t="str">
        <f t="shared" si="3"/>
        <v>3,087,685</v>
      </c>
      <c r="M15" s="10" t="str">
        <f t="shared" si="4"/>
        <v>3,144,021</v>
      </c>
      <c r="N15" s="13">
        <f t="shared" si="5"/>
        <v>0.053902727765857646</v>
      </c>
      <c r="O15" s="13">
        <f t="shared" si="6"/>
        <v>0.04112762185367569</v>
      </c>
      <c r="P15" s="13">
        <f t="shared" si="7"/>
        <v>0.0775640444306773</v>
      </c>
      <c r="Q15" s="15">
        <f t="shared" si="1"/>
        <v>1.8859355570481444</v>
      </c>
      <c r="R15" s="9">
        <f t="shared" si="8"/>
        <v>0.5399152588653853</v>
      </c>
    </row>
    <row r="16" spans="1:18" ht="12" customHeight="1">
      <c r="A16" s="45" t="s">
        <v>203</v>
      </c>
      <c r="B16" s="45"/>
      <c r="C16" s="45"/>
      <c r="D16" s="45" t="s">
        <v>162</v>
      </c>
      <c r="E16" s="45"/>
      <c r="F16" s="45"/>
      <c r="G16" s="2" t="s">
        <v>163</v>
      </c>
      <c r="J16" s="16" t="str">
        <f t="shared" si="2"/>
        <v>$25 - $34.9</v>
      </c>
      <c r="K16" s="11">
        <f t="shared" si="0"/>
        <v>11929761</v>
      </c>
      <c r="L16" s="10" t="str">
        <f t="shared" si="3"/>
        <v>6,453,045</v>
      </c>
      <c r="M16" s="10" t="str">
        <f t="shared" si="4"/>
        <v>5,476,716</v>
      </c>
      <c r="N16" s="13">
        <f t="shared" si="5"/>
        <v>0.10318950532883703</v>
      </c>
      <c r="O16" s="13">
        <f t="shared" si="6"/>
        <v>0.08595384392020321</v>
      </c>
      <c r="P16" s="13">
        <f t="shared" si="7"/>
        <v>0.13511240642419414</v>
      </c>
      <c r="Q16" s="15">
        <f t="shared" si="1"/>
        <v>1.5719181395730035</v>
      </c>
      <c r="R16" s="9">
        <f t="shared" si="8"/>
        <v>0.5399152588653853</v>
      </c>
    </row>
    <row r="17" spans="1:18" ht="12" customHeight="1">
      <c r="A17" s="45" t="s">
        <v>204</v>
      </c>
      <c r="B17" s="45"/>
      <c r="C17" s="45"/>
      <c r="D17" s="45" t="s">
        <v>164</v>
      </c>
      <c r="E17" s="45"/>
      <c r="F17" s="45"/>
      <c r="G17" s="2" t="s">
        <v>165</v>
      </c>
      <c r="J17" s="16" t="str">
        <f t="shared" si="2"/>
        <v>$35 - $49.9</v>
      </c>
      <c r="K17" s="11">
        <f t="shared" si="0"/>
        <v>15723148</v>
      </c>
      <c r="L17" s="10" t="str">
        <f t="shared" si="3"/>
        <v>9,561,203</v>
      </c>
      <c r="M17" s="10" t="str">
        <f t="shared" si="4"/>
        <v>6,161,945</v>
      </c>
      <c r="N17" s="13">
        <f t="shared" si="5"/>
        <v>0.13600137205867688</v>
      </c>
      <c r="O17" s="13">
        <f t="shared" si="6"/>
        <v>0.12735416386394</v>
      </c>
      <c r="P17" s="13">
        <f t="shared" si="7"/>
        <v>0.1520172339050502</v>
      </c>
      <c r="Q17" s="15">
        <f t="shared" si="1"/>
        <v>1.1936573512229975</v>
      </c>
      <c r="R17" s="9">
        <f t="shared" si="8"/>
        <v>0.5399152588653853</v>
      </c>
    </row>
    <row r="18" spans="1:18" ht="12" customHeight="1">
      <c r="A18" s="45" t="s">
        <v>205</v>
      </c>
      <c r="B18" s="45"/>
      <c r="C18" s="45"/>
      <c r="D18" s="45" t="s">
        <v>166</v>
      </c>
      <c r="E18" s="45"/>
      <c r="F18" s="45"/>
      <c r="G18" s="2" t="s">
        <v>167</v>
      </c>
      <c r="J18" s="16" t="str">
        <f t="shared" si="2"/>
        <v>$50 - $74.9</v>
      </c>
      <c r="K18" s="11">
        <f t="shared" si="0"/>
        <v>20744045</v>
      </c>
      <c r="L18" s="10" t="str">
        <f t="shared" si="3"/>
        <v>14,465,677</v>
      </c>
      <c r="M18" s="10" t="str">
        <f t="shared" si="4"/>
        <v>6,278,368</v>
      </c>
      <c r="N18" s="13">
        <f t="shared" si="5"/>
        <v>0.17943089908248247</v>
      </c>
      <c r="O18" s="13">
        <f t="shared" si="6"/>
        <v>0.19268121376157665</v>
      </c>
      <c r="P18" s="13">
        <f t="shared" si="7"/>
        <v>0.1548894280617536</v>
      </c>
      <c r="Q18" s="15">
        <f t="shared" si="1"/>
        <v>0.8038636722177465</v>
      </c>
      <c r="R18" s="9">
        <f t="shared" si="8"/>
        <v>0.5399152588653853</v>
      </c>
    </row>
    <row r="19" spans="1:18" ht="12" customHeight="1">
      <c r="A19" s="45" t="s">
        <v>206</v>
      </c>
      <c r="B19" s="45"/>
      <c r="C19" s="45"/>
      <c r="D19" s="45" t="s">
        <v>168</v>
      </c>
      <c r="E19" s="45"/>
      <c r="F19" s="45"/>
      <c r="G19" s="2" t="s">
        <v>169</v>
      </c>
      <c r="J19" s="16" t="str">
        <f t="shared" si="2"/>
        <v>$75 - $99.9</v>
      </c>
      <c r="K19" s="11">
        <f t="shared" si="0"/>
        <v>14107031</v>
      </c>
      <c r="L19" s="10" t="str">
        <f t="shared" si="3"/>
        <v>10,998,433</v>
      </c>
      <c r="M19" s="10" t="str">
        <f t="shared" si="4"/>
        <v>3,108,598</v>
      </c>
      <c r="N19" s="13">
        <f t="shared" si="5"/>
        <v>0.12202235657097985</v>
      </c>
      <c r="O19" s="13">
        <f t="shared" si="6"/>
        <v>0.1464979081114129</v>
      </c>
      <c r="P19" s="13">
        <f t="shared" si="7"/>
        <v>0.0766901472315594</v>
      </c>
      <c r="Q19" s="15">
        <f t="shared" si="1"/>
        <v>0.5234897086259819</v>
      </c>
      <c r="R19" s="9">
        <f t="shared" si="8"/>
        <v>0.5399152588653853</v>
      </c>
    </row>
    <row r="20" spans="1:18" ht="12" customHeight="1">
      <c r="A20" s="45" t="s">
        <v>207</v>
      </c>
      <c r="B20" s="45"/>
      <c r="C20" s="45"/>
      <c r="D20" s="45" t="s">
        <v>170</v>
      </c>
      <c r="E20" s="45"/>
      <c r="F20" s="45"/>
      <c r="G20" s="2" t="s">
        <v>171</v>
      </c>
      <c r="J20" s="16" t="str">
        <f t="shared" si="2"/>
        <v>$100 - $149.9</v>
      </c>
      <c r="K20" s="11">
        <f t="shared" si="0"/>
        <v>14858239</v>
      </c>
      <c r="L20" s="10" t="str">
        <f t="shared" si="3"/>
        <v>12,544,319</v>
      </c>
      <c r="M20" s="10" t="str">
        <f t="shared" si="4"/>
        <v>2,313,920</v>
      </c>
      <c r="N20" s="13">
        <f t="shared" si="5"/>
        <v>0.12852012143978694</v>
      </c>
      <c r="O20" s="13">
        <f t="shared" si="6"/>
        <v>0.16708893823167817</v>
      </c>
      <c r="P20" s="13">
        <f t="shared" si="7"/>
        <v>0.05708517649501477</v>
      </c>
      <c r="Q20" s="15">
        <f t="shared" si="1"/>
        <v>0.341645456001779</v>
      </c>
      <c r="R20" s="9">
        <f t="shared" si="8"/>
        <v>0.5399152588653853</v>
      </c>
    </row>
    <row r="21" spans="1:18" ht="12" customHeight="1">
      <c r="A21" s="47" t="s">
        <v>199</v>
      </c>
      <c r="B21" s="45"/>
      <c r="C21" s="45"/>
      <c r="D21" s="45" t="s">
        <v>172</v>
      </c>
      <c r="E21" s="45"/>
      <c r="F21" s="45"/>
      <c r="G21" s="2" t="s">
        <v>173</v>
      </c>
      <c r="J21" s="16" t="str">
        <f t="shared" si="2"/>
        <v>&gt; $150</v>
      </c>
      <c r="K21" s="30">
        <f t="shared" si="0"/>
        <v>11184476</v>
      </c>
      <c r="L21" s="10" t="str">
        <f t="shared" si="3"/>
        <v>9,983,236</v>
      </c>
      <c r="M21" s="10" t="str">
        <f t="shared" si="4"/>
        <v>1,201,240</v>
      </c>
      <c r="N21" s="13">
        <f t="shared" si="5"/>
        <v>0.09674297295664598</v>
      </c>
      <c r="O21" s="13">
        <f t="shared" si="6"/>
        <v>0.13297559663113365</v>
      </c>
      <c r="P21" s="13">
        <f t="shared" si="7"/>
        <v>0.02963499058432078</v>
      </c>
      <c r="Q21" s="32">
        <f t="shared" si="1"/>
        <v>0.2228603693843651</v>
      </c>
      <c r="R21" s="9">
        <f t="shared" si="8"/>
        <v>0.5399152588653853</v>
      </c>
    </row>
    <row r="22" spans="1:17" ht="12" customHeight="1">
      <c r="A22" s="45" t="s">
        <v>105</v>
      </c>
      <c r="B22" s="45"/>
      <c r="C22" s="45"/>
      <c r="D22" s="45" t="s">
        <v>174</v>
      </c>
      <c r="E22" s="45"/>
      <c r="F22" s="45"/>
      <c r="G22" s="2" t="s">
        <v>175</v>
      </c>
      <c r="J22" s="16"/>
      <c r="K22" s="11"/>
      <c r="L22" s="10"/>
      <c r="M22" s="10"/>
      <c r="N22" s="13"/>
      <c r="O22" s="34"/>
      <c r="P22" s="34"/>
      <c r="Q22" s="15"/>
    </row>
    <row r="23" spans="1:7" ht="12" customHeight="1">
      <c r="A23" s="45" t="s">
        <v>72</v>
      </c>
      <c r="B23" s="45"/>
      <c r="C23" s="45"/>
      <c r="D23" s="45" t="s">
        <v>176</v>
      </c>
      <c r="E23" s="45"/>
      <c r="F23" s="45"/>
      <c r="G23" s="2" t="s">
        <v>177</v>
      </c>
    </row>
    <row r="24" spans="1:11" ht="12" customHeight="1">
      <c r="A24" s="45" t="s">
        <v>75</v>
      </c>
      <c r="B24" s="45"/>
      <c r="C24" s="45"/>
      <c r="D24" s="45" t="s">
        <v>178</v>
      </c>
      <c r="E24" s="45"/>
      <c r="F24" s="45"/>
      <c r="G24" s="2" t="s">
        <v>179</v>
      </c>
      <c r="K24" s="28"/>
    </row>
    <row r="25" spans="1:7" ht="12" customHeight="1">
      <c r="A25" s="45" t="s">
        <v>78</v>
      </c>
      <c r="B25" s="45"/>
      <c r="C25" s="45"/>
      <c r="D25" s="45" t="s">
        <v>180</v>
      </c>
      <c r="E25" s="45"/>
      <c r="F25" s="45"/>
      <c r="G25" s="2" t="s">
        <v>181</v>
      </c>
    </row>
    <row r="26" spans="1:7" ht="12" customHeight="1">
      <c r="A26" s="45" t="s">
        <v>81</v>
      </c>
      <c r="B26" s="45"/>
      <c r="C26" s="45"/>
      <c r="D26" s="45" t="s">
        <v>182</v>
      </c>
      <c r="E26" s="45"/>
      <c r="F26" s="45"/>
      <c r="G26" s="2" t="s">
        <v>183</v>
      </c>
    </row>
    <row r="27" spans="1:7" ht="12" customHeight="1">
      <c r="A27" s="45" t="s">
        <v>84</v>
      </c>
      <c r="B27" s="45"/>
      <c r="C27" s="45"/>
      <c r="D27" s="45" t="s">
        <v>184</v>
      </c>
      <c r="E27" s="45"/>
      <c r="F27" s="45"/>
      <c r="G27" s="2" t="s">
        <v>185</v>
      </c>
    </row>
    <row r="28" spans="1:7" ht="12" customHeight="1">
      <c r="A28" s="45" t="s">
        <v>87</v>
      </c>
      <c r="B28" s="45"/>
      <c r="C28" s="45"/>
      <c r="D28" s="45" t="s">
        <v>186</v>
      </c>
      <c r="E28" s="45"/>
      <c r="F28" s="45"/>
      <c r="G28" s="2" t="s">
        <v>187</v>
      </c>
    </row>
    <row r="29" spans="1:7" ht="12" customHeight="1">
      <c r="A29" s="45" t="s">
        <v>90</v>
      </c>
      <c r="B29" s="45"/>
      <c r="C29" s="45"/>
      <c r="D29" s="45" t="s">
        <v>188</v>
      </c>
      <c r="E29" s="45"/>
      <c r="F29" s="45"/>
      <c r="G29" s="2" t="s">
        <v>189</v>
      </c>
    </row>
    <row r="30" spans="1:7" ht="12" customHeight="1">
      <c r="A30" s="45" t="s">
        <v>93</v>
      </c>
      <c r="B30" s="45"/>
      <c r="C30" s="45"/>
      <c r="D30" s="45" t="s">
        <v>190</v>
      </c>
      <c r="E30" s="45"/>
      <c r="F30" s="45"/>
      <c r="G30" s="2" t="s">
        <v>191</v>
      </c>
    </row>
    <row r="31" spans="1:7" ht="12" customHeight="1">
      <c r="A31" s="45" t="s">
        <v>96</v>
      </c>
      <c r="B31" s="45"/>
      <c r="C31" s="45"/>
      <c r="D31" s="45" t="s">
        <v>192</v>
      </c>
      <c r="E31" s="45"/>
      <c r="F31" s="45"/>
      <c r="G31" s="2" t="s">
        <v>193</v>
      </c>
    </row>
    <row r="32" spans="1:7" ht="12" customHeight="1">
      <c r="A32" s="45" t="s">
        <v>99</v>
      </c>
      <c r="B32" s="45"/>
      <c r="C32" s="45"/>
      <c r="D32" s="45" t="s">
        <v>194</v>
      </c>
      <c r="E32" s="45"/>
      <c r="F32" s="45"/>
      <c r="G32" s="2" t="s">
        <v>195</v>
      </c>
    </row>
    <row r="33" spans="1:7" ht="12" customHeight="1">
      <c r="A33" s="45" t="s">
        <v>102</v>
      </c>
      <c r="B33" s="45"/>
      <c r="C33" s="45"/>
      <c r="D33" s="45" t="s">
        <v>196</v>
      </c>
      <c r="E33" s="45"/>
      <c r="F33" s="45"/>
      <c r="G33" s="2" t="s">
        <v>197</v>
      </c>
    </row>
    <row r="34" spans="1:7" ht="12" customHeight="1">
      <c r="A34" s="1" t="s">
        <v>2</v>
      </c>
      <c r="B34" s="44" t="s">
        <v>130</v>
      </c>
      <c r="C34" s="44"/>
      <c r="D34" s="44"/>
      <c r="E34" s="44"/>
      <c r="F34" s="1"/>
      <c r="G34" s="1"/>
    </row>
    <row r="35" spans="1:7" ht="114.75" customHeight="1">
      <c r="A35" s="1"/>
      <c r="B35" s="44"/>
      <c r="C35" s="44"/>
      <c r="D35" s="44"/>
      <c r="E35" s="44"/>
      <c r="F35" s="1"/>
      <c r="G35" s="1"/>
    </row>
    <row r="36" spans="1:7" ht="12" customHeight="1">
      <c r="A36" s="1" t="s">
        <v>2</v>
      </c>
      <c r="B36" s="44" t="s">
        <v>131</v>
      </c>
      <c r="C36" s="44"/>
      <c r="D36" s="44"/>
      <c r="E36" s="44"/>
      <c r="F36" s="1"/>
      <c r="G36" s="1"/>
    </row>
    <row r="37" spans="1:7" ht="103.5" customHeight="1">
      <c r="A37" s="1"/>
      <c r="B37" s="44"/>
      <c r="C37" s="44"/>
      <c r="D37" s="44"/>
      <c r="E37" s="44"/>
      <c r="F37" s="1"/>
      <c r="G37" s="1"/>
    </row>
    <row r="38" spans="1:7" ht="12" customHeight="1">
      <c r="A38" s="1" t="s">
        <v>2</v>
      </c>
      <c r="B38" s="44" t="s">
        <v>132</v>
      </c>
      <c r="C38" s="44"/>
      <c r="D38" s="44"/>
      <c r="E38" s="44"/>
      <c r="F38" s="1"/>
      <c r="G38" s="1"/>
    </row>
    <row r="39" spans="1:7" ht="138.75" customHeight="1">
      <c r="A39" s="1"/>
      <c r="B39" s="44"/>
      <c r="C39" s="44"/>
      <c r="D39" s="44"/>
      <c r="E39" s="44"/>
      <c r="F39" s="1"/>
      <c r="G39" s="1"/>
    </row>
    <row r="40" spans="1:7" ht="12" customHeight="1">
      <c r="A40" s="1" t="s">
        <v>2</v>
      </c>
      <c r="B40" s="44" t="s">
        <v>133</v>
      </c>
      <c r="C40" s="44"/>
      <c r="D40" s="44"/>
      <c r="E40" s="44"/>
      <c r="F40" s="1"/>
      <c r="G40" s="1"/>
    </row>
    <row r="41" spans="1:7" ht="91.5" customHeight="1">
      <c r="A41" s="1"/>
      <c r="B41" s="44"/>
      <c r="C41" s="44"/>
      <c r="D41" s="44"/>
      <c r="E41" s="44"/>
      <c r="F41" s="1"/>
      <c r="G41" s="1"/>
    </row>
    <row r="42" spans="1:7" ht="12" customHeight="1">
      <c r="A42" s="1" t="s">
        <v>2</v>
      </c>
      <c r="B42" s="44" t="s">
        <v>134</v>
      </c>
      <c r="C42" s="44"/>
      <c r="D42" s="44"/>
      <c r="E42" s="44"/>
      <c r="F42" s="1"/>
      <c r="G42" s="1"/>
    </row>
    <row r="43" spans="1:7" ht="33.75" customHeight="1">
      <c r="A43" s="1"/>
      <c r="B43" s="44"/>
      <c r="C43" s="44"/>
      <c r="D43" s="44"/>
      <c r="E43" s="44"/>
      <c r="F43" s="1"/>
      <c r="G43" s="1"/>
    </row>
    <row r="44" spans="1:7" ht="12" customHeight="1">
      <c r="A44" s="1" t="s">
        <v>2</v>
      </c>
      <c r="B44" s="44" t="s">
        <v>135</v>
      </c>
      <c r="C44" s="44"/>
      <c r="D44" s="44"/>
      <c r="E44" s="44"/>
      <c r="F44" s="1"/>
      <c r="G44" s="1"/>
    </row>
    <row r="45" spans="1:7" ht="360" customHeight="1">
      <c r="A45" s="1"/>
      <c r="B45" s="44"/>
      <c r="C45" s="44"/>
      <c r="D45" s="44"/>
      <c r="E45" s="44"/>
      <c r="F45" s="1"/>
      <c r="G45" s="1"/>
    </row>
    <row r="46" spans="1:7" ht="12" customHeight="1">
      <c r="A46" s="1" t="s">
        <v>2</v>
      </c>
      <c r="B46" s="44" t="s">
        <v>136</v>
      </c>
      <c r="C46" s="44"/>
      <c r="D46" s="44"/>
      <c r="E46" s="44"/>
      <c r="F46" s="1"/>
      <c r="G46" s="1"/>
    </row>
    <row r="47" spans="1:7" ht="103.5" customHeight="1">
      <c r="A47" s="1"/>
      <c r="B47" s="44"/>
      <c r="C47" s="44"/>
      <c r="D47" s="44"/>
      <c r="E47" s="44"/>
      <c r="F47" s="1"/>
      <c r="G47" s="1"/>
    </row>
  </sheetData>
  <sheetProtection/>
  <mergeCells count="65">
    <mergeCell ref="A1:D1"/>
    <mergeCell ref="A2:D2"/>
    <mergeCell ref="B3:E4"/>
    <mergeCell ref="B5:E6"/>
    <mergeCell ref="A7:C7"/>
    <mergeCell ref="D7:G7"/>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B42:E43"/>
    <mergeCell ref="B44:E45"/>
    <mergeCell ref="B46:E47"/>
    <mergeCell ref="K7:Q7"/>
    <mergeCell ref="A33:C33"/>
    <mergeCell ref="D33:F33"/>
    <mergeCell ref="B34:E35"/>
    <mergeCell ref="B36:E37"/>
    <mergeCell ref="B38:E39"/>
    <mergeCell ref="B40:E41"/>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Farahmand, Farhad</dc:creator>
  <cp:keywords/>
  <dc:description/>
  <cp:lastModifiedBy>Marshall B. Hunt</cp:lastModifiedBy>
  <dcterms:created xsi:type="dcterms:W3CDTF">2015-07-07T00:24:53Z</dcterms:created>
  <dcterms:modified xsi:type="dcterms:W3CDTF">2015-07-08T23:00:46Z</dcterms:modified>
  <cp:category/>
  <cp:version/>
  <cp:contentType/>
  <cp:contentStatus/>
</cp:coreProperties>
</file>