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1595" windowHeight="46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1" i="1" l="1"/>
  <c r="D6" i="1"/>
  <c r="G11" i="1"/>
  <c r="E12" i="1" s="1"/>
  <c r="F11" i="1"/>
  <c r="E11" i="1"/>
  <c r="G6" i="1"/>
  <c r="E7" i="1" s="1"/>
  <c r="F6" i="1"/>
  <c r="E6" i="1"/>
</calcChain>
</file>

<file path=xl/sharedStrings.xml><?xml version="1.0" encoding="utf-8"?>
<sst xmlns="http://schemas.openxmlformats.org/spreadsheetml/2006/main" count="20" uniqueCount="16">
  <si>
    <t>Heating</t>
  </si>
  <si>
    <t>Total</t>
  </si>
  <si>
    <t>Cooling</t>
  </si>
  <si>
    <t>Furnace and A/C 
(kTDV/Sqft)</t>
  </si>
  <si>
    <t>Heat Pump
 (kTDV/Sqft)</t>
  </si>
  <si>
    <t>2100 ft2
Prototype</t>
  </si>
  <si>
    <t>Furnace and A/C
 (kTDV/Sqft)</t>
  </si>
  <si>
    <t>DOE Minimum Efficiency Equipment</t>
  </si>
  <si>
    <t>CEC Climate Zone 12 - Stockton</t>
  </si>
  <si>
    <t>2700 ft2 Prototype</t>
  </si>
  <si>
    <t>2016 CBECC Analysis Results</t>
  </si>
  <si>
    <t>New Single Family Detached Dwellings</t>
  </si>
  <si>
    <t>8.6 to 8.2 ratio</t>
  </si>
  <si>
    <t>new kTDV</t>
  </si>
  <si>
    <t>AFUE needed</t>
  </si>
  <si>
    <t>Ratio HP/Furnace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</si>
</sst>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7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0" xfId="0" applyFont="1"/>
    <xf numFmtId="0" fontId="0" fillId="0" borderId="0" xfId="0" applyAlignment="1">
      <alignment horizontal="center"/>
    </xf>
    <xf numFmtId="167" fontId="0" fillId="0" borderId="0" xfId="0" applyNumberFormat="1"/>
    <xf numFmtId="2" fontId="0" fillId="0" borderId="0" xfId="0" applyNumberFormat="1"/>
    <xf numFmtId="1" fontId="0" fillId="0" borderId="0" xfId="0" applyNumberFormat="1"/>
    <xf numFmtId="0" fontId="0" fillId="0" borderId="2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workbookViewId="0">
      <selection activeCell="L13" sqref="L13"/>
    </sheetView>
  </sheetViews>
  <sheetFormatPr defaultRowHeight="15" x14ac:dyDescent="0.25"/>
  <cols>
    <col min="1" max="1" width="11.5703125" customWidth="1"/>
    <col min="2" max="2" width="12.140625" customWidth="1"/>
    <col min="3" max="3" width="16.85546875" customWidth="1"/>
    <col min="4" max="4" width="14.42578125" bestFit="1" customWidth="1"/>
    <col min="5" max="5" width="12.140625" customWidth="1"/>
    <col min="6" max="6" width="17.42578125" customWidth="1"/>
    <col min="7" max="7" width="16.7109375" customWidth="1"/>
    <col min="8" max="8" width="14.42578125" bestFit="1" customWidth="1"/>
    <col min="9" max="9" width="13.5703125" customWidth="1"/>
  </cols>
  <sheetData>
    <row r="1" spans="1:7" x14ac:dyDescent="0.25">
      <c r="A1" s="4" t="s">
        <v>10</v>
      </c>
    </row>
    <row r="2" spans="1:7" x14ac:dyDescent="0.25">
      <c r="A2" s="4" t="s">
        <v>11</v>
      </c>
    </row>
    <row r="3" spans="1:7" x14ac:dyDescent="0.25">
      <c r="A3" t="s">
        <v>7</v>
      </c>
    </row>
    <row r="4" spans="1:7" x14ac:dyDescent="0.25">
      <c r="A4" t="s">
        <v>8</v>
      </c>
    </row>
    <row r="5" spans="1:7" ht="45" x14ac:dyDescent="0.25">
      <c r="A5" s="3" t="s">
        <v>5</v>
      </c>
      <c r="B5" s="3" t="s">
        <v>3</v>
      </c>
      <c r="C5" s="3" t="s">
        <v>4</v>
      </c>
      <c r="D5" s="9" t="s">
        <v>15</v>
      </c>
      <c r="E5" s="5" t="s">
        <v>14</v>
      </c>
      <c r="F5" s="5" t="s">
        <v>12</v>
      </c>
      <c r="G5" s="5" t="s">
        <v>13</v>
      </c>
    </row>
    <row r="6" spans="1:7" x14ac:dyDescent="0.25">
      <c r="A6" s="1" t="s">
        <v>0</v>
      </c>
      <c r="B6" s="2">
        <v>18.84</v>
      </c>
      <c r="C6" s="2">
        <v>17.09</v>
      </c>
      <c r="D6" s="6">
        <f>C6/B6</f>
        <v>0.9071125265392781</v>
      </c>
      <c r="E6" s="8">
        <f>(B6/C6)*80</f>
        <v>88.191925102399068</v>
      </c>
      <c r="F6" s="7">
        <f>8.2/8.6</f>
        <v>0.95348837209302317</v>
      </c>
      <c r="G6" s="7">
        <f>F6*C6</f>
        <v>16.295116279069767</v>
      </c>
    </row>
    <row r="7" spans="1:7" x14ac:dyDescent="0.25">
      <c r="A7" s="1" t="s">
        <v>2</v>
      </c>
      <c r="B7" s="2">
        <v>11.77</v>
      </c>
      <c r="C7" s="2">
        <v>11.77</v>
      </c>
      <c r="E7" s="8">
        <f>(B6/G6)*80</f>
        <v>92.493970229345365</v>
      </c>
      <c r="F7" s="7"/>
      <c r="G7" s="7"/>
    </row>
    <row r="8" spans="1:7" x14ac:dyDescent="0.25">
      <c r="A8" s="1" t="s">
        <v>1</v>
      </c>
      <c r="B8" s="2">
        <v>41.41</v>
      </c>
      <c r="C8" s="2">
        <v>39.9</v>
      </c>
      <c r="E8" s="8"/>
    </row>
    <row r="9" spans="1:7" x14ac:dyDescent="0.25">
      <c r="E9" s="8"/>
    </row>
    <row r="10" spans="1:7" ht="45" x14ac:dyDescent="0.25">
      <c r="A10" s="3" t="s">
        <v>9</v>
      </c>
      <c r="B10" s="3" t="s">
        <v>6</v>
      </c>
      <c r="C10" s="3" t="s">
        <v>4</v>
      </c>
      <c r="E10" s="8"/>
    </row>
    <row r="11" spans="1:7" x14ac:dyDescent="0.25">
      <c r="A11" s="1" t="s">
        <v>0</v>
      </c>
      <c r="B11" s="2">
        <v>16.940000000000001</v>
      </c>
      <c r="C11" s="2">
        <v>15.47</v>
      </c>
      <c r="D11" s="6">
        <f>C11/B11</f>
        <v>0.91322314049586772</v>
      </c>
      <c r="E11" s="8">
        <f>(B11/C11)*80</f>
        <v>87.601809954751133</v>
      </c>
      <c r="F11" s="7">
        <f>8.2/8.6</f>
        <v>0.95348837209302317</v>
      </c>
      <c r="G11" s="7">
        <f>F11*C11</f>
        <v>14.750465116279068</v>
      </c>
    </row>
    <row r="12" spans="1:7" x14ac:dyDescent="0.25">
      <c r="A12" s="1" t="s">
        <v>2</v>
      </c>
      <c r="B12" s="2">
        <v>16.170000000000002</v>
      </c>
      <c r="C12" s="2">
        <v>16.170000000000002</v>
      </c>
      <c r="E12" s="8">
        <f>(B11/G11)*80</f>
        <v>91.875068976934131</v>
      </c>
      <c r="F12" s="7"/>
      <c r="G12" s="7"/>
    </row>
    <row r="13" spans="1:7" x14ac:dyDescent="0.25">
      <c r="A13" s="1" t="s">
        <v>1</v>
      </c>
      <c r="B13" s="2">
        <v>42.55</v>
      </c>
      <c r="C13" s="2">
        <v>41.08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B435662BCEB47BBD83BD0933A752E" ma:contentTypeVersion="2" ma:contentTypeDescription="Create a new document." ma:contentTypeScope="" ma:versionID="24849355d23d09a214ed68b7d35d2fc5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45b1eb723395c1f2f5ab635b757ccd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3958FC8-026A-4AC9-B31F-4C7658AFEA16}"/>
</file>

<file path=customXml/itemProps2.xml><?xml version="1.0" encoding="utf-8"?>
<ds:datastoreItem xmlns:ds="http://schemas.openxmlformats.org/officeDocument/2006/customXml" ds:itemID="{AE5A405E-535C-4E2F-BEF2-3FD668E757F8}"/>
</file>

<file path=customXml/itemProps3.xml><?xml version="1.0" encoding="utf-8"?>
<ds:datastoreItem xmlns:ds="http://schemas.openxmlformats.org/officeDocument/2006/customXml" ds:itemID="{BFA79453-CDA4-444D-9BE3-DD0D1569B34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Davis Energy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Adqus Siddiqui</dc:creator>
  <cp:lastModifiedBy>Marshall B. Hunt</cp:lastModifiedBy>
  <dcterms:created xsi:type="dcterms:W3CDTF">2016-02-03T17:37:06Z</dcterms:created>
  <dcterms:modified xsi:type="dcterms:W3CDTF">2016-02-04T00:44:56Z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0x010100C8EB435662BCEB47BBD83BD0933A752E</vt:lpwstr>
  </property>
</Properties>
</file>