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whitneypope/Desktop/"/>
    </mc:Choice>
  </mc:AlternateContent>
  <bookViews>
    <workbookView xWindow="0" yWindow="460" windowWidth="28800" windowHeight="13020"/>
  </bookViews>
  <sheets>
    <sheet name="Historical and Projected" sheetId="4" r:id="rId1"/>
    <sheet name="Historical FTE and Headcount" sheetId="2" r:id="rId2"/>
    <sheet name="Projected FTE and Headcount" sheetId="5" r:id="rId3"/>
    <sheet name="Historical Emp Costs" sheetId="1" r:id="rId4"/>
    <sheet name="Projected Emp Costs" sheetId="3" r:id="rId5"/>
    <sheet name="Contract Management" sheetId="6" r:id="rId6"/>
  </sheets>
  <definedNames>
    <definedName name="Electric_only" localSheetId="5">#REF!</definedName>
    <definedName name="Electric_only" localSheetId="4">#REF!</definedName>
    <definedName name="Electric_only" localSheetId="2">#REF!</definedName>
    <definedName name="Electric_only">#REF!</definedName>
    <definedName name="_xlnm.Print_Area" localSheetId="0">'Historical and Projected'!$A$3:$P$27</definedName>
  </definedNames>
  <calcPr calcId="15251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F24" i="3" l="1"/>
  <c r="J24" i="3"/>
  <c r="F23" i="3"/>
  <c r="I23" i="3"/>
  <c r="F22" i="3"/>
  <c r="J22" i="3"/>
  <c r="F21" i="3"/>
  <c r="I21" i="3"/>
  <c r="F20" i="3"/>
  <c r="J20" i="3"/>
  <c r="F19" i="3"/>
  <c r="M19" i="3"/>
  <c r="F18" i="3"/>
  <c r="M18" i="3"/>
  <c r="P18" i="3"/>
  <c r="F17" i="3"/>
  <c r="F16" i="3"/>
  <c r="J16" i="3"/>
  <c r="F15" i="3"/>
  <c r="J15" i="3"/>
  <c r="F14" i="3"/>
  <c r="F13" i="3"/>
  <c r="F12" i="3"/>
  <c r="J12" i="3"/>
  <c r="F11" i="3"/>
  <c r="E11" i="3"/>
  <c r="F10" i="3"/>
  <c r="J10" i="3"/>
  <c r="F9" i="3"/>
  <c r="E9" i="3"/>
  <c r="G9" i="3"/>
  <c r="F8" i="3"/>
  <c r="F7" i="3"/>
  <c r="E7" i="3"/>
  <c r="G7" i="3"/>
  <c r="F6" i="3"/>
  <c r="J6" i="3"/>
  <c r="F5" i="3"/>
  <c r="M5" i="3"/>
  <c r="Q5" i="3"/>
  <c r="V4" i="5"/>
  <c r="W4" i="5"/>
  <c r="X4" i="5"/>
  <c r="Y4" i="5"/>
  <c r="Z4" i="5"/>
  <c r="AA4" i="5"/>
  <c r="AB4" i="5"/>
  <c r="U4" i="5"/>
  <c r="D25" i="5"/>
  <c r="E25" i="5"/>
  <c r="F25" i="5"/>
  <c r="G25" i="5"/>
  <c r="H25" i="5"/>
  <c r="I25" i="5"/>
  <c r="J25" i="5"/>
  <c r="C25" i="5"/>
  <c r="E27" i="4"/>
  <c r="F27" i="4"/>
  <c r="G27" i="4"/>
  <c r="D27" i="4"/>
  <c r="N4" i="2"/>
  <c r="O4" i="2"/>
  <c r="P4" i="2"/>
  <c r="M4" i="2"/>
  <c r="D25" i="2"/>
  <c r="E25" i="2"/>
  <c r="F25" i="2"/>
  <c r="C25" i="2"/>
  <c r="E18" i="3"/>
  <c r="H18" i="3"/>
  <c r="J18" i="3"/>
  <c r="E15" i="3"/>
  <c r="G15" i="3"/>
  <c r="M6" i="3"/>
  <c r="P6" i="3"/>
  <c r="E10" i="3"/>
  <c r="E12" i="3"/>
  <c r="G12" i="3"/>
  <c r="T18" i="3"/>
  <c r="AA18" i="3"/>
  <c r="AD18" i="3"/>
  <c r="G11" i="3"/>
  <c r="H11" i="3"/>
  <c r="E23" i="3"/>
  <c r="H15" i="3"/>
  <c r="E20" i="3"/>
  <c r="H20" i="3"/>
  <c r="J5" i="3"/>
  <c r="J19" i="3"/>
  <c r="M23" i="3"/>
  <c r="T23" i="3"/>
  <c r="AA23" i="3"/>
  <c r="AD23" i="3"/>
  <c r="E19" i="3"/>
  <c r="J23" i="3"/>
  <c r="M15" i="3"/>
  <c r="P15" i="3"/>
  <c r="P19" i="3"/>
  <c r="Q19" i="3"/>
  <c r="T19" i="3"/>
  <c r="L19" i="3"/>
  <c r="N19" i="3"/>
  <c r="AE18" i="3"/>
  <c r="AH18" i="3"/>
  <c r="I16" i="3"/>
  <c r="I12" i="3"/>
  <c r="H7" i="3"/>
  <c r="M16" i="3"/>
  <c r="Q16" i="3"/>
  <c r="L5" i="3"/>
  <c r="N5" i="3"/>
  <c r="T5" i="3"/>
  <c r="J9" i="3"/>
  <c r="M9" i="3"/>
  <c r="Q9" i="3"/>
  <c r="M17" i="3"/>
  <c r="Q17" i="3"/>
  <c r="J17" i="3"/>
  <c r="H12" i="3"/>
  <c r="E5" i="3"/>
  <c r="E24" i="3"/>
  <c r="E16" i="3"/>
  <c r="E14" i="3"/>
  <c r="J14" i="3"/>
  <c r="M14" i="3"/>
  <c r="Q14" i="3"/>
  <c r="E22" i="3"/>
  <c r="M22" i="3"/>
  <c r="Q22" i="3"/>
  <c r="I24" i="3"/>
  <c r="I22" i="3"/>
  <c r="I20" i="3"/>
  <c r="I19" i="3"/>
  <c r="I18" i="3"/>
  <c r="I14" i="3"/>
  <c r="I10" i="3"/>
  <c r="H9" i="3"/>
  <c r="I6" i="3"/>
  <c r="M20" i="3"/>
  <c r="L20" i="3"/>
  <c r="M12" i="3"/>
  <c r="Q12" i="3"/>
  <c r="E8" i="3"/>
  <c r="M8" i="3"/>
  <c r="L8" i="3"/>
  <c r="J8" i="3"/>
  <c r="I8" i="3"/>
  <c r="M24" i="3"/>
  <c r="Q24" i="3"/>
  <c r="W18" i="3"/>
  <c r="E13" i="3"/>
  <c r="M13" i="3"/>
  <c r="L13" i="3"/>
  <c r="J13" i="3"/>
  <c r="E21" i="3"/>
  <c r="M21" i="3"/>
  <c r="J21" i="3"/>
  <c r="I17" i="3"/>
  <c r="I13" i="3"/>
  <c r="I9" i="3"/>
  <c r="P5" i="3"/>
  <c r="E6" i="3"/>
  <c r="E17" i="3"/>
  <c r="M7" i="3"/>
  <c r="J7" i="3"/>
  <c r="M11" i="3"/>
  <c r="J11" i="3"/>
  <c r="I5" i="3"/>
  <c r="I15" i="3"/>
  <c r="I11" i="3"/>
  <c r="I7" i="3"/>
  <c r="M10" i="3"/>
  <c r="Q18" i="3"/>
  <c r="L10" i="3"/>
  <c r="L18" i="3"/>
  <c r="Y24" i="1"/>
  <c r="Y23" i="1"/>
  <c r="Y22" i="1"/>
  <c r="Y21" i="1"/>
  <c r="Y20" i="1"/>
  <c r="Y19" i="1"/>
  <c r="Y18" i="1"/>
  <c r="Y17" i="1"/>
  <c r="Y16" i="1"/>
  <c r="Y15" i="1"/>
  <c r="Y14" i="1"/>
  <c r="Y13" i="1"/>
  <c r="Y12" i="1"/>
  <c r="Y11" i="1"/>
  <c r="Y10" i="1"/>
  <c r="Y9" i="1"/>
  <c r="Y8" i="1"/>
  <c r="Y7" i="1"/>
  <c r="Y6" i="1"/>
  <c r="Y5" i="1"/>
  <c r="R6" i="1"/>
  <c r="R7" i="1"/>
  <c r="R8" i="1"/>
  <c r="R9" i="1"/>
  <c r="R10" i="1"/>
  <c r="R11" i="1"/>
  <c r="R12" i="1"/>
  <c r="R13" i="1"/>
  <c r="R14" i="1"/>
  <c r="R15" i="1"/>
  <c r="R16" i="1"/>
  <c r="R17" i="1"/>
  <c r="R18" i="1"/>
  <c r="R19" i="1"/>
  <c r="R20" i="1"/>
  <c r="R21" i="1"/>
  <c r="R22" i="1"/>
  <c r="R23" i="1"/>
  <c r="R24" i="1"/>
  <c r="R5" i="1"/>
  <c r="D18" i="1"/>
  <c r="K18" i="1"/>
  <c r="K22" i="1"/>
  <c r="K6" i="1"/>
  <c r="K7" i="1"/>
  <c r="K8" i="1"/>
  <c r="K9" i="1"/>
  <c r="K10" i="1"/>
  <c r="K11" i="1"/>
  <c r="K12" i="1"/>
  <c r="K13" i="1"/>
  <c r="K14" i="1"/>
  <c r="K15" i="1"/>
  <c r="K16" i="1"/>
  <c r="K17" i="1"/>
  <c r="K19" i="1"/>
  <c r="K20" i="1"/>
  <c r="K21" i="1"/>
  <c r="K23" i="1"/>
  <c r="K24" i="1"/>
  <c r="K5" i="1"/>
  <c r="D6" i="1"/>
  <c r="D7" i="1"/>
  <c r="D8" i="1"/>
  <c r="D9" i="1"/>
  <c r="D10" i="1"/>
  <c r="D11" i="1"/>
  <c r="D12" i="1"/>
  <c r="D13" i="1"/>
  <c r="D14" i="1"/>
  <c r="D15" i="1"/>
  <c r="D16" i="1"/>
  <c r="D17" i="1"/>
  <c r="D19" i="1"/>
  <c r="D20" i="1"/>
  <c r="D21" i="1"/>
  <c r="D22" i="1"/>
  <c r="D23" i="1"/>
  <c r="D24" i="1"/>
  <c r="D5" i="1"/>
  <c r="S18" i="3"/>
  <c r="P23" i="3"/>
  <c r="Z18" i="3"/>
  <c r="AC18" i="3"/>
  <c r="Q8" i="3"/>
  <c r="G18" i="3"/>
  <c r="T6" i="3"/>
  <c r="AA6" i="3"/>
  <c r="G20" i="3"/>
  <c r="Q23" i="3"/>
  <c r="X18" i="3"/>
  <c r="AE23" i="3"/>
  <c r="H10" i="3"/>
  <c r="G10" i="3"/>
  <c r="L6" i="3"/>
  <c r="O6" i="3"/>
  <c r="Q6" i="3"/>
  <c r="X23" i="3"/>
  <c r="L24" i="3"/>
  <c r="N24" i="3"/>
  <c r="L16" i="3"/>
  <c r="O16" i="3"/>
  <c r="P13" i="3"/>
  <c r="L23" i="3"/>
  <c r="N23" i="3"/>
  <c r="AH23" i="3"/>
  <c r="AG23" i="3"/>
  <c r="AI23" i="3"/>
  <c r="L15" i="3"/>
  <c r="T15" i="3"/>
  <c r="H23" i="3"/>
  <c r="G23" i="3"/>
  <c r="L22" i="3"/>
  <c r="O22" i="3"/>
  <c r="L12" i="3"/>
  <c r="O12" i="3"/>
  <c r="O5" i="3"/>
  <c r="S23" i="3"/>
  <c r="V23" i="3"/>
  <c r="Q15" i="3"/>
  <c r="Z23" i="3"/>
  <c r="W23" i="3"/>
  <c r="H19" i="3"/>
  <c r="G19" i="3"/>
  <c r="L7" i="3"/>
  <c r="Q7" i="3"/>
  <c r="P7" i="3"/>
  <c r="T7" i="3"/>
  <c r="Q21" i="3"/>
  <c r="T21" i="3"/>
  <c r="G13" i="3"/>
  <c r="H13" i="3"/>
  <c r="H8" i="3"/>
  <c r="G8" i="3"/>
  <c r="P20" i="3"/>
  <c r="T20" i="3"/>
  <c r="H22" i="3"/>
  <c r="G22" i="3"/>
  <c r="G16" i="3"/>
  <c r="H16" i="3"/>
  <c r="P9" i="3"/>
  <c r="T9" i="3"/>
  <c r="L9" i="3"/>
  <c r="L21" i="3"/>
  <c r="N21" i="3"/>
  <c r="P21" i="3"/>
  <c r="G17" i="3"/>
  <c r="H17" i="3"/>
  <c r="H21" i="3"/>
  <c r="G21" i="3"/>
  <c r="V18" i="3"/>
  <c r="U18" i="3"/>
  <c r="P14" i="3"/>
  <c r="T14" i="3"/>
  <c r="H24" i="3"/>
  <c r="G24" i="3"/>
  <c r="X19" i="3"/>
  <c r="W19" i="3"/>
  <c r="S19" i="3"/>
  <c r="AA19" i="3"/>
  <c r="Q20" i="3"/>
  <c r="P10" i="3"/>
  <c r="T10" i="3"/>
  <c r="L11" i="3"/>
  <c r="P11" i="3"/>
  <c r="Q11" i="3"/>
  <c r="T11" i="3"/>
  <c r="G6" i="3"/>
  <c r="H6" i="3"/>
  <c r="X6" i="3"/>
  <c r="W6" i="3"/>
  <c r="G5" i="3"/>
  <c r="H5" i="3"/>
  <c r="X5" i="3"/>
  <c r="W5" i="3"/>
  <c r="AA5" i="3"/>
  <c r="S5" i="3"/>
  <c r="AL18" i="3"/>
  <c r="AO18" i="3"/>
  <c r="AK18" i="3"/>
  <c r="AG18" i="3"/>
  <c r="L14" i="3"/>
  <c r="O14" i="3"/>
  <c r="Q10" i="3"/>
  <c r="O19" i="3"/>
  <c r="Q13" i="3"/>
  <c r="T13" i="3"/>
  <c r="P24" i="3"/>
  <c r="T24" i="3"/>
  <c r="P8" i="3"/>
  <c r="T8" i="3"/>
  <c r="T12" i="3"/>
  <c r="P12" i="3"/>
  <c r="T22" i="3"/>
  <c r="P22" i="3"/>
  <c r="H14" i="3"/>
  <c r="G14" i="3"/>
  <c r="P17" i="3"/>
  <c r="T17" i="3"/>
  <c r="L17" i="3"/>
  <c r="P16" i="3"/>
  <c r="T16" i="3"/>
  <c r="N13" i="3"/>
  <c r="O13" i="3"/>
  <c r="O18" i="3"/>
  <c r="N18" i="3"/>
  <c r="O10" i="3"/>
  <c r="N10" i="3"/>
  <c r="O8" i="3"/>
  <c r="N8" i="3"/>
  <c r="N6" i="3"/>
  <c r="O20" i="3"/>
  <c r="N20" i="3"/>
  <c r="O24" i="3"/>
  <c r="AB18" i="3"/>
  <c r="S6" i="3"/>
  <c r="V6" i="3"/>
  <c r="AK23" i="3"/>
  <c r="AO23" i="3"/>
  <c r="AJ23" i="3"/>
  <c r="AL23" i="3"/>
  <c r="N12" i="3"/>
  <c r="N16" i="3"/>
  <c r="N22" i="3"/>
  <c r="U23" i="3"/>
  <c r="AC23" i="3"/>
  <c r="AB23" i="3"/>
  <c r="X15" i="3"/>
  <c r="W15" i="3"/>
  <c r="AA15" i="3"/>
  <c r="S15" i="3"/>
  <c r="O21" i="3"/>
  <c r="O23" i="3"/>
  <c r="O15" i="3"/>
  <c r="N15" i="3"/>
  <c r="N17" i="3"/>
  <c r="O17" i="3"/>
  <c r="X12" i="3"/>
  <c r="AA12" i="3"/>
  <c r="S12" i="3"/>
  <c r="W12" i="3"/>
  <c r="N11" i="3"/>
  <c r="O11" i="3"/>
  <c r="AE19" i="3"/>
  <c r="AD19" i="3"/>
  <c r="Z19" i="3"/>
  <c r="AH19" i="3"/>
  <c r="X14" i="3"/>
  <c r="S14" i="3"/>
  <c r="W14" i="3"/>
  <c r="AA14" i="3"/>
  <c r="X20" i="3"/>
  <c r="AA20" i="3"/>
  <c r="S20" i="3"/>
  <c r="W20" i="3"/>
  <c r="X7" i="3"/>
  <c r="W7" i="3"/>
  <c r="S7" i="3"/>
  <c r="AA7" i="3"/>
  <c r="X17" i="3"/>
  <c r="W17" i="3"/>
  <c r="AA17" i="3"/>
  <c r="S17" i="3"/>
  <c r="X8" i="3"/>
  <c r="AA8" i="3"/>
  <c r="S8" i="3"/>
  <c r="W8" i="3"/>
  <c r="X13" i="3"/>
  <c r="W13" i="3"/>
  <c r="AA13" i="3"/>
  <c r="S13" i="3"/>
  <c r="AJ18" i="3"/>
  <c r="AI18" i="3"/>
  <c r="V5" i="3"/>
  <c r="U5" i="3"/>
  <c r="X11" i="3"/>
  <c r="W11" i="3"/>
  <c r="S11" i="3"/>
  <c r="AA11" i="3"/>
  <c r="X10" i="3"/>
  <c r="S10" i="3"/>
  <c r="W10" i="3"/>
  <c r="AA10" i="3"/>
  <c r="V19" i="3"/>
  <c r="U19" i="3"/>
  <c r="N9" i="3"/>
  <c r="O9" i="3"/>
  <c r="N14" i="3"/>
  <c r="X16" i="3"/>
  <c r="AA16" i="3"/>
  <c r="W16" i="3"/>
  <c r="S16" i="3"/>
  <c r="X22" i="3"/>
  <c r="S22" i="3"/>
  <c r="W22" i="3"/>
  <c r="AA22" i="3"/>
  <c r="AE5" i="3"/>
  <c r="AD5" i="3"/>
  <c r="Z5" i="3"/>
  <c r="AH5" i="3"/>
  <c r="X9" i="3"/>
  <c r="W9" i="3"/>
  <c r="AA9" i="3"/>
  <c r="S9" i="3"/>
  <c r="X21" i="3"/>
  <c r="W21" i="3"/>
  <c r="AA21" i="3"/>
  <c r="S21" i="3"/>
  <c r="X24" i="3"/>
  <c r="AA24" i="3"/>
  <c r="W24" i="3"/>
  <c r="S24" i="3"/>
  <c r="AS18" i="3"/>
  <c r="AV18" i="3"/>
  <c r="AR18" i="3"/>
  <c r="AN18" i="3"/>
  <c r="AE6" i="3"/>
  <c r="AH6" i="3"/>
  <c r="Z6" i="3"/>
  <c r="AD6" i="3"/>
  <c r="AR23" i="3"/>
  <c r="AV23" i="3"/>
  <c r="AS23" i="3"/>
  <c r="AN23" i="3"/>
  <c r="N7" i="3"/>
  <c r="O7" i="3"/>
  <c r="U6" i="3"/>
  <c r="V15" i="3"/>
  <c r="U15" i="3"/>
  <c r="AE15" i="3"/>
  <c r="AD15" i="3"/>
  <c r="Z15" i="3"/>
  <c r="AH15" i="3"/>
  <c r="AQ23" i="3"/>
  <c r="AP23" i="3"/>
  <c r="AL6" i="3"/>
  <c r="AK6" i="3"/>
  <c r="AO6" i="3"/>
  <c r="AG6" i="3"/>
  <c r="AZ18" i="3"/>
  <c r="AY18" i="3"/>
  <c r="AU18" i="3"/>
  <c r="BC18" i="3"/>
  <c r="AE24" i="3"/>
  <c r="Z24" i="3"/>
  <c r="AD24" i="3"/>
  <c r="V22" i="3"/>
  <c r="U22" i="3"/>
  <c r="AE16" i="3"/>
  <c r="AH16" i="3"/>
  <c r="Z16" i="3"/>
  <c r="AD16" i="3"/>
  <c r="V11" i="3"/>
  <c r="U11" i="3"/>
  <c r="V12" i="3"/>
  <c r="U12" i="3"/>
  <c r="V10" i="3"/>
  <c r="U10" i="3"/>
  <c r="V13" i="3"/>
  <c r="U13" i="3"/>
  <c r="V17" i="3"/>
  <c r="U17" i="3"/>
  <c r="AE7" i="3"/>
  <c r="AD7" i="3"/>
  <c r="Z7" i="3"/>
  <c r="AH7" i="3"/>
  <c r="AE14" i="3"/>
  <c r="AH14" i="3"/>
  <c r="Z14" i="3"/>
  <c r="AD14" i="3"/>
  <c r="AL19" i="3"/>
  <c r="AO19" i="3"/>
  <c r="AG19" i="3"/>
  <c r="AK19" i="3"/>
  <c r="AE12" i="3"/>
  <c r="AH12" i="3"/>
  <c r="AD12" i="3"/>
  <c r="Z12" i="3"/>
  <c r="AZ23" i="3"/>
  <c r="BC23" i="3"/>
  <c r="AU23" i="3"/>
  <c r="AY23" i="3"/>
  <c r="AP18" i="3"/>
  <c r="AQ18" i="3"/>
  <c r="V24" i="3"/>
  <c r="U24" i="3"/>
  <c r="V21" i="3"/>
  <c r="U21" i="3"/>
  <c r="V9" i="3"/>
  <c r="U9" i="3"/>
  <c r="AL5" i="3"/>
  <c r="AO5" i="3"/>
  <c r="AG5" i="3"/>
  <c r="AK5" i="3"/>
  <c r="AE22" i="3"/>
  <c r="AH22" i="3"/>
  <c r="Z22" i="3"/>
  <c r="AD22" i="3"/>
  <c r="V16" i="3"/>
  <c r="U16" i="3"/>
  <c r="AE13" i="3"/>
  <c r="AD13" i="3"/>
  <c r="AH13" i="3"/>
  <c r="Z13" i="3"/>
  <c r="V8" i="3"/>
  <c r="U8" i="3"/>
  <c r="AE17" i="3"/>
  <c r="AD17" i="3"/>
  <c r="AH17" i="3"/>
  <c r="Z17" i="3"/>
  <c r="V7" i="3"/>
  <c r="U7" i="3"/>
  <c r="V20" i="3"/>
  <c r="U20" i="3"/>
  <c r="AC19" i="3"/>
  <c r="AB19" i="3"/>
  <c r="AC6" i="3"/>
  <c r="AB6" i="3"/>
  <c r="AE21" i="3"/>
  <c r="AD21" i="3"/>
  <c r="Z21" i="3"/>
  <c r="AH21" i="3"/>
  <c r="AE9" i="3"/>
  <c r="AD9" i="3"/>
  <c r="AH9" i="3"/>
  <c r="Z9" i="3"/>
  <c r="AC5" i="3"/>
  <c r="AB5" i="3"/>
  <c r="AE10" i="3"/>
  <c r="AH10" i="3"/>
  <c r="Z10" i="3"/>
  <c r="AD10" i="3"/>
  <c r="AE11" i="3"/>
  <c r="AD11" i="3"/>
  <c r="Z11" i="3"/>
  <c r="AH11" i="3"/>
  <c r="AE8" i="3"/>
  <c r="AH8" i="3"/>
  <c r="Z8" i="3"/>
  <c r="AD8" i="3"/>
  <c r="AE20" i="3"/>
  <c r="AH20" i="3"/>
  <c r="Z20" i="3"/>
  <c r="AD20" i="3"/>
  <c r="V14" i="3"/>
  <c r="U14" i="3"/>
  <c r="AG15" i="3"/>
  <c r="AL15" i="3"/>
  <c r="AO15" i="3"/>
  <c r="AK15" i="3"/>
  <c r="AC15" i="3"/>
  <c r="AB15" i="3"/>
  <c r="AL11" i="3"/>
  <c r="AO11" i="3"/>
  <c r="AG11" i="3"/>
  <c r="AK11" i="3"/>
  <c r="AC13" i="3"/>
  <c r="AB13" i="3"/>
  <c r="AL22" i="3"/>
  <c r="AK22" i="3"/>
  <c r="AG22" i="3"/>
  <c r="AO22" i="3"/>
  <c r="AR5" i="3"/>
  <c r="AV5" i="3"/>
  <c r="AS5" i="3"/>
  <c r="AN5" i="3"/>
  <c r="AC12" i="3"/>
  <c r="AB12" i="3"/>
  <c r="AL7" i="3"/>
  <c r="AO7" i="3"/>
  <c r="AK7" i="3"/>
  <c r="AG7" i="3"/>
  <c r="AL16" i="3"/>
  <c r="AK16" i="3"/>
  <c r="AO16" i="3"/>
  <c r="AG16" i="3"/>
  <c r="AX18" i="3"/>
  <c r="AW18" i="3"/>
  <c r="AS6" i="3"/>
  <c r="AN6" i="3"/>
  <c r="AV6" i="3"/>
  <c r="AR6" i="3"/>
  <c r="AC20" i="3"/>
  <c r="AB20" i="3"/>
  <c r="AC8" i="3"/>
  <c r="AB8" i="3"/>
  <c r="AC11" i="3"/>
  <c r="AB11" i="3"/>
  <c r="AC10" i="3"/>
  <c r="AB10" i="3"/>
  <c r="AL13" i="3"/>
  <c r="AO13" i="3"/>
  <c r="AG13" i="3"/>
  <c r="AK13" i="3"/>
  <c r="AX23" i="3"/>
  <c r="AW23" i="3"/>
  <c r="AJ19" i="3"/>
  <c r="AI19" i="3"/>
  <c r="AC14" i="3"/>
  <c r="AB14" i="3"/>
  <c r="AC7" i="3"/>
  <c r="AB7" i="3"/>
  <c r="AC24" i="3"/>
  <c r="AB24" i="3"/>
  <c r="AL20" i="3"/>
  <c r="AO20" i="3"/>
  <c r="AG20" i="3"/>
  <c r="AK20" i="3"/>
  <c r="AL8" i="3"/>
  <c r="AO8" i="3"/>
  <c r="AK8" i="3"/>
  <c r="AG8" i="3"/>
  <c r="AL10" i="3"/>
  <c r="AO10" i="3"/>
  <c r="AK10" i="3"/>
  <c r="AG10" i="3"/>
  <c r="AC9" i="3"/>
  <c r="AB9" i="3"/>
  <c r="AL21" i="3"/>
  <c r="AO21" i="3"/>
  <c r="AG21" i="3"/>
  <c r="AK21" i="3"/>
  <c r="AC17" i="3"/>
  <c r="AB17" i="3"/>
  <c r="BG23" i="3"/>
  <c r="BF23" i="3"/>
  <c r="BB23" i="3"/>
  <c r="AL12" i="3"/>
  <c r="AO12" i="3"/>
  <c r="AG12" i="3"/>
  <c r="AK12" i="3"/>
  <c r="AR19" i="3"/>
  <c r="AV19" i="3"/>
  <c r="AN19" i="3"/>
  <c r="AS19" i="3"/>
  <c r="AL14" i="3"/>
  <c r="AK14" i="3"/>
  <c r="AG14" i="3"/>
  <c r="AO14" i="3"/>
  <c r="AL9" i="3"/>
  <c r="AO9" i="3"/>
  <c r="AG9" i="3"/>
  <c r="AK9" i="3"/>
  <c r="AC21" i="3"/>
  <c r="AB21" i="3"/>
  <c r="AL17" i="3"/>
  <c r="AO17" i="3"/>
  <c r="AG17" i="3"/>
  <c r="AK17" i="3"/>
  <c r="AC22" i="3"/>
  <c r="AB22" i="3"/>
  <c r="AJ5" i="3"/>
  <c r="AI5" i="3"/>
  <c r="AC16" i="3"/>
  <c r="AB16" i="3"/>
  <c r="BG18" i="3"/>
  <c r="BB18" i="3"/>
  <c r="BF18" i="3"/>
  <c r="AJ6" i="3"/>
  <c r="AI6" i="3"/>
  <c r="AV15" i="3"/>
  <c r="AS15" i="3"/>
  <c r="AN15" i="3"/>
  <c r="AR15" i="3"/>
  <c r="AI15" i="3"/>
  <c r="AJ15" i="3"/>
  <c r="AR17" i="3"/>
  <c r="AV17" i="3"/>
  <c r="AN17" i="3"/>
  <c r="AS17" i="3"/>
  <c r="AS14" i="3"/>
  <c r="AN14" i="3"/>
  <c r="AR14" i="3"/>
  <c r="AV14" i="3"/>
  <c r="BD23" i="3"/>
  <c r="BE23" i="3"/>
  <c r="AJ20" i="3"/>
  <c r="AI20" i="3"/>
  <c r="AJ22" i="3"/>
  <c r="AI22" i="3"/>
  <c r="AJ9" i="3"/>
  <c r="AI9" i="3"/>
  <c r="AJ14" i="3"/>
  <c r="AI14" i="3"/>
  <c r="AQ19" i="3"/>
  <c r="AP19" i="3"/>
  <c r="AJ12" i="3"/>
  <c r="AI12" i="3"/>
  <c r="AS10" i="3"/>
  <c r="AV10" i="3"/>
  <c r="AR10" i="3"/>
  <c r="AN10" i="3"/>
  <c r="AS8" i="3"/>
  <c r="AR8" i="3"/>
  <c r="AN8" i="3"/>
  <c r="AV8" i="3"/>
  <c r="AS20" i="3"/>
  <c r="AV20" i="3"/>
  <c r="AR20" i="3"/>
  <c r="AN20" i="3"/>
  <c r="AJ16" i="3"/>
  <c r="AI16" i="3"/>
  <c r="AJ7" i="3"/>
  <c r="AI7" i="3"/>
  <c r="AZ5" i="3"/>
  <c r="BC5" i="3"/>
  <c r="AY5" i="3"/>
  <c r="AU5" i="3"/>
  <c r="BE18" i="3"/>
  <c r="BD18" i="3"/>
  <c r="AR9" i="3"/>
  <c r="AV9" i="3"/>
  <c r="AN9" i="3"/>
  <c r="AS9" i="3"/>
  <c r="AZ19" i="3"/>
  <c r="BC19" i="3"/>
  <c r="AU19" i="3"/>
  <c r="AY19" i="3"/>
  <c r="AS12" i="3"/>
  <c r="AR12" i="3"/>
  <c r="AV12" i="3"/>
  <c r="AN12" i="3"/>
  <c r="AJ21" i="3"/>
  <c r="AI21" i="3"/>
  <c r="AJ13" i="3"/>
  <c r="AI13" i="3"/>
  <c r="AZ6" i="3"/>
  <c r="AY6" i="3"/>
  <c r="BC6" i="3"/>
  <c r="AU6" i="3"/>
  <c r="AS16" i="3"/>
  <c r="AR16" i="3"/>
  <c r="AV16" i="3"/>
  <c r="AN16" i="3"/>
  <c r="AJ11" i="3"/>
  <c r="AI11" i="3"/>
  <c r="AJ17" i="3"/>
  <c r="AI17" i="3"/>
  <c r="AR21" i="3"/>
  <c r="AV21" i="3"/>
  <c r="AS21" i="3"/>
  <c r="AN21" i="3"/>
  <c r="AJ10" i="3"/>
  <c r="AI10" i="3"/>
  <c r="AJ8" i="3"/>
  <c r="AI8" i="3"/>
  <c r="AR13" i="3"/>
  <c r="AV13" i="3"/>
  <c r="AS13" i="3"/>
  <c r="AN13" i="3"/>
  <c r="AP6" i="3"/>
  <c r="AQ6" i="3"/>
  <c r="AR7" i="3"/>
  <c r="AV7" i="3"/>
  <c r="AS7" i="3"/>
  <c r="AN7" i="3"/>
  <c r="AQ5" i="3"/>
  <c r="AP5" i="3"/>
  <c r="AS22" i="3"/>
  <c r="AN22" i="3"/>
  <c r="AR22" i="3"/>
  <c r="AV22" i="3"/>
  <c r="AR11" i="3"/>
  <c r="AV11" i="3"/>
  <c r="AN11" i="3"/>
  <c r="AS11" i="3"/>
  <c r="AQ15" i="3"/>
  <c r="AP15" i="3"/>
  <c r="BC15" i="3"/>
  <c r="AU15" i="3"/>
  <c r="AY15" i="3"/>
  <c r="AZ15" i="3"/>
  <c r="AZ22" i="3"/>
  <c r="AY22" i="3"/>
  <c r="BC22" i="3"/>
  <c r="AU22" i="3"/>
  <c r="AZ7" i="3"/>
  <c r="BC7" i="3"/>
  <c r="AU7" i="3"/>
  <c r="AY7" i="3"/>
  <c r="AQ13" i="3"/>
  <c r="AP13" i="3"/>
  <c r="AQ21" i="3"/>
  <c r="AP21" i="3"/>
  <c r="AP16" i="3"/>
  <c r="AQ16" i="3"/>
  <c r="AX6" i="3"/>
  <c r="AW6" i="3"/>
  <c r="AP12" i="3"/>
  <c r="AQ12" i="3"/>
  <c r="AQ9" i="3"/>
  <c r="AP9" i="3"/>
  <c r="AQ11" i="3"/>
  <c r="AP11" i="3"/>
  <c r="AZ16" i="3"/>
  <c r="BC16" i="3"/>
  <c r="AY16" i="3"/>
  <c r="AU16" i="3"/>
  <c r="BG6" i="3"/>
  <c r="BB6" i="3"/>
  <c r="BF6" i="3"/>
  <c r="AZ12" i="3"/>
  <c r="AY12" i="3"/>
  <c r="BC12" i="3"/>
  <c r="AU12" i="3"/>
  <c r="AW19" i="3"/>
  <c r="AX19" i="3"/>
  <c r="AZ9" i="3"/>
  <c r="BC9" i="3"/>
  <c r="AU9" i="3"/>
  <c r="AY9" i="3"/>
  <c r="AW5" i="3"/>
  <c r="AX5" i="3"/>
  <c r="AP20" i="3"/>
  <c r="AQ20" i="3"/>
  <c r="AZ8" i="3"/>
  <c r="AY8" i="3"/>
  <c r="AU8" i="3"/>
  <c r="BC8" i="3"/>
  <c r="AP10" i="3"/>
  <c r="AQ10" i="3"/>
  <c r="AZ14" i="3"/>
  <c r="AY14" i="3"/>
  <c r="BC14" i="3"/>
  <c r="AU14" i="3"/>
  <c r="AZ11" i="3"/>
  <c r="BC11" i="3"/>
  <c r="AU11" i="3"/>
  <c r="AY11" i="3"/>
  <c r="AP22" i="3"/>
  <c r="AQ22" i="3"/>
  <c r="AQ7" i="3"/>
  <c r="AP7" i="3"/>
  <c r="AZ13" i="3"/>
  <c r="BC13" i="3"/>
  <c r="AY13" i="3"/>
  <c r="AU13" i="3"/>
  <c r="AZ21" i="3"/>
  <c r="BC21" i="3"/>
  <c r="AY21" i="3"/>
  <c r="AU21" i="3"/>
  <c r="BG19" i="3"/>
  <c r="BB19" i="3"/>
  <c r="BF19" i="3"/>
  <c r="AP8" i="3"/>
  <c r="AQ8" i="3"/>
  <c r="AQ17" i="3"/>
  <c r="AP17" i="3"/>
  <c r="BG5" i="3"/>
  <c r="BB5" i="3"/>
  <c r="BF5" i="3"/>
  <c r="AZ20" i="3"/>
  <c r="AY20" i="3"/>
  <c r="AU20" i="3"/>
  <c r="BC20" i="3"/>
  <c r="AZ10" i="3"/>
  <c r="BC10" i="3"/>
  <c r="AY10" i="3"/>
  <c r="AU10" i="3"/>
  <c r="AP14" i="3"/>
  <c r="AQ14" i="3"/>
  <c r="AZ17" i="3"/>
  <c r="BC17" i="3"/>
  <c r="AU17" i="3"/>
  <c r="AY17" i="3"/>
  <c r="AW15" i="3"/>
  <c r="AX15" i="3"/>
  <c r="BG15" i="3"/>
  <c r="BB15" i="3"/>
  <c r="BF15" i="3"/>
  <c r="BG17" i="3"/>
  <c r="BF17" i="3"/>
  <c r="BB17" i="3"/>
  <c r="AX10" i="3"/>
  <c r="AW10" i="3"/>
  <c r="BG20" i="3"/>
  <c r="BB20" i="3"/>
  <c r="BF20" i="3"/>
  <c r="BD19" i="3"/>
  <c r="BE19" i="3"/>
  <c r="BG21" i="3"/>
  <c r="BB21" i="3"/>
  <c r="BF21" i="3"/>
  <c r="BB13" i="3"/>
  <c r="BG13" i="3"/>
  <c r="BF13" i="3"/>
  <c r="BG11" i="3"/>
  <c r="BF11" i="3"/>
  <c r="BB11" i="3"/>
  <c r="BG8" i="3"/>
  <c r="BB8" i="3"/>
  <c r="BF8" i="3"/>
  <c r="AX12" i="3"/>
  <c r="AW12" i="3"/>
  <c r="AX20" i="3"/>
  <c r="AW20" i="3"/>
  <c r="BD5" i="3"/>
  <c r="BE5" i="3"/>
  <c r="AX8" i="3"/>
  <c r="AW8" i="3"/>
  <c r="AX9" i="3"/>
  <c r="AW9" i="3"/>
  <c r="BG12" i="3"/>
  <c r="BB12" i="3"/>
  <c r="BF12" i="3"/>
  <c r="BE6" i="3"/>
  <c r="BD6" i="3"/>
  <c r="BG16" i="3"/>
  <c r="BB16" i="3"/>
  <c r="BF16" i="3"/>
  <c r="AX22" i="3"/>
  <c r="AW22" i="3"/>
  <c r="BG10" i="3"/>
  <c r="BB10" i="3"/>
  <c r="BF10" i="3"/>
  <c r="AX21" i="3"/>
  <c r="AW21" i="3"/>
  <c r="AW13" i="3"/>
  <c r="AX13" i="3"/>
  <c r="AX14" i="3"/>
  <c r="AW14" i="3"/>
  <c r="BG9" i="3"/>
  <c r="BB9" i="3"/>
  <c r="BF9" i="3"/>
  <c r="AX7" i="3"/>
  <c r="AW7" i="3"/>
  <c r="BF22" i="3"/>
  <c r="BG22" i="3"/>
  <c r="BB22" i="3"/>
  <c r="AW17" i="3"/>
  <c r="AX17" i="3"/>
  <c r="AW11" i="3"/>
  <c r="AX11" i="3"/>
  <c r="BG14" i="3"/>
  <c r="BB14" i="3"/>
  <c r="BF14" i="3"/>
  <c r="AX16" i="3"/>
  <c r="AW16" i="3"/>
  <c r="BG7" i="3"/>
  <c r="BB7" i="3"/>
  <c r="BF7" i="3"/>
  <c r="BD15" i="3"/>
  <c r="BE15" i="3"/>
  <c r="BE10" i="3"/>
  <c r="BD10" i="3"/>
  <c r="BD21" i="3"/>
  <c r="BE21" i="3"/>
  <c r="BE22" i="3"/>
  <c r="BD22" i="3"/>
  <c r="BE16" i="3"/>
  <c r="BD16" i="3"/>
  <c r="BD11" i="3"/>
  <c r="BE11" i="3"/>
  <c r="BE20" i="3"/>
  <c r="BD20" i="3"/>
  <c r="BD17" i="3"/>
  <c r="BE17" i="3"/>
  <c r="BD7" i="3"/>
  <c r="BE7" i="3"/>
  <c r="BE12" i="3"/>
  <c r="BD12" i="3"/>
  <c r="BD13" i="3"/>
  <c r="BE13" i="3"/>
  <c r="BE14" i="3"/>
  <c r="BD14" i="3"/>
  <c r="BD9" i="3"/>
  <c r="BE9" i="3"/>
  <c r="BE8" i="3"/>
  <c r="BD8" i="3"/>
</calcChain>
</file>

<file path=xl/sharedStrings.xml><?xml version="1.0" encoding="utf-8"?>
<sst xmlns="http://schemas.openxmlformats.org/spreadsheetml/2006/main" count="483" uniqueCount="178">
  <si>
    <t>Title</t>
  </si>
  <si>
    <t>Division</t>
  </si>
  <si>
    <t>2016 EE Portfolio FTE</t>
  </si>
  <si>
    <t>2018 EE Portfolio FTE</t>
  </si>
  <si>
    <t>Policy, Strategy, and Regulatory Reporting Compliance</t>
  </si>
  <si>
    <t>Engineering Services</t>
  </si>
  <si>
    <t>Portfolio Analytics</t>
  </si>
  <si>
    <t>EM&amp;V</t>
  </si>
  <si>
    <t>ME&amp;O</t>
  </si>
  <si>
    <t>Account Management / Sales</t>
  </si>
  <si>
    <t>IT</t>
  </si>
  <si>
    <t>Call Center</t>
  </si>
  <si>
    <t>Position Description</t>
  </si>
  <si>
    <t>Annual</t>
  </si>
  <si>
    <t>Hourly</t>
  </si>
  <si>
    <t>Average Loaded Rates</t>
  </si>
  <si>
    <t>Full Range</t>
  </si>
  <si>
    <t>Annual Low</t>
  </si>
  <si>
    <t>Annual High</t>
  </si>
  <si>
    <t>Hourly Low</t>
  </si>
  <si>
    <t>Hourly High</t>
  </si>
  <si>
    <t>Historical Employee Cost 2014</t>
  </si>
  <si>
    <t>Historical Employee Cost 2015</t>
  </si>
  <si>
    <t>Historical Employee Cost 2016</t>
  </si>
  <si>
    <t>ISD</t>
  </si>
  <si>
    <t>Section Manager</t>
  </si>
  <si>
    <t>Headcount</t>
  </si>
  <si>
    <t>Projected Employee Cost 2018</t>
  </si>
  <si>
    <t>Projected Employee Cost 2019</t>
  </si>
  <si>
    <t>Projected Employee Cost 2020</t>
  </si>
  <si>
    <t>Projected Employee Cost 2021</t>
  </si>
  <si>
    <t>Projected Employee Cost 2025</t>
  </si>
  <si>
    <t>Projected Employee Cost 2024</t>
  </si>
  <si>
    <t>Projected Employee Cost 2023</t>
  </si>
  <si>
    <t>Projected Employee Cost 2022</t>
  </si>
  <si>
    <t>2014 EE Portfolio FTE</t>
  </si>
  <si>
    <t>2015 EE Portfolio FTE</t>
  </si>
  <si>
    <t>2017 EE Portfolio FTE</t>
  </si>
  <si>
    <t>Inspections</t>
  </si>
  <si>
    <t>Aggregated Category</t>
  </si>
  <si>
    <t>Functional Category</t>
  </si>
  <si>
    <t>Planning &amp; Compliance</t>
  </si>
  <si>
    <t>Company Regulatory Support</t>
  </si>
  <si>
    <t>Program management</t>
  </si>
  <si>
    <t>Program Management &amp; Delivery</t>
  </si>
  <si>
    <t>Product Management</t>
  </si>
  <si>
    <t>Channel Management</t>
  </si>
  <si>
    <t>Contract Management</t>
  </si>
  <si>
    <t>Custom project support</t>
  </si>
  <si>
    <t>Deemed workpapers</t>
  </si>
  <si>
    <t>Project management</t>
  </si>
  <si>
    <t>Customer Application/Rebate and Incentive Processing</t>
  </si>
  <si>
    <t>Rebate &amp; Application Processing</t>
  </si>
  <si>
    <t>Data analytics</t>
  </si>
  <si>
    <t>EM&amp;V Studies</t>
  </si>
  <si>
    <t>EM&amp;V Forecasting</t>
  </si>
  <si>
    <t>Marketing</t>
  </si>
  <si>
    <t>Customer insights</t>
  </si>
  <si>
    <t>Account Management</t>
  </si>
  <si>
    <t>IT - project specific</t>
  </si>
  <si>
    <t>IT - regular O&amp;M</t>
  </si>
  <si>
    <t>2014 EE Portfolio Headcount</t>
  </si>
  <si>
    <t>2015 EE Portfolio Headcount</t>
  </si>
  <si>
    <t>2016 EE Portfolio Headcount</t>
  </si>
  <si>
    <t>2017 EE Portfolio Headcount</t>
  </si>
  <si>
    <t>2019 EE Portfolio FTE</t>
  </si>
  <si>
    <t>2020 EE Portfolio FTE</t>
  </si>
  <si>
    <t>2021 EE Portfolio FTE</t>
  </si>
  <si>
    <t>2018 EE Portfolio Headcount</t>
  </si>
  <si>
    <t>2019 EE Portfolio Headcount</t>
  </si>
  <si>
    <t>2020 EE Portfolio Headcount</t>
  </si>
  <si>
    <t>2021 EE Portfolio Headcount</t>
  </si>
  <si>
    <t>2022 EE Portfolio FTE</t>
  </si>
  <si>
    <t>2023 EE Portfolio FTE</t>
  </si>
  <si>
    <t>2024 EE Portfolio FTE</t>
  </si>
  <si>
    <t>2025 EE Portfolio FTE</t>
  </si>
  <si>
    <t>2022 EE Portfolio Headcount</t>
  </si>
  <si>
    <t>2023 EE Portfolio Headcount</t>
  </si>
  <si>
    <t>2024 EE Portfolio Headcount</t>
  </si>
  <si>
    <t>2025 EE Portfolio Headcount</t>
  </si>
  <si>
    <t>Projected</t>
  </si>
  <si>
    <t>Historical</t>
  </si>
  <si>
    <t>Total Costs</t>
  </si>
  <si>
    <t>2014 EE Portfolio Total Headcount</t>
  </si>
  <si>
    <t>2015 EE Portfolio Total Headcount</t>
  </si>
  <si>
    <t>2016 EE Portfolio Total Headcount</t>
  </si>
  <si>
    <t>2017 EE Portfolio Total Headcount</t>
  </si>
  <si>
    <t>2018 EE Portfolio Total Headcount</t>
  </si>
  <si>
    <t>2019 EE Portfolio Total Headcount</t>
  </si>
  <si>
    <t>2020 EE Portfolio Total Headcount</t>
  </si>
  <si>
    <t>2021 EE Portfolio Total Headcount</t>
  </si>
  <si>
    <t>2022 EE Portfolio Total Headcount</t>
  </si>
  <si>
    <t>2023 EE Portfolio Total Headcount</t>
  </si>
  <si>
    <t>2024 EE Portfolio Total Headcount</t>
  </si>
  <si>
    <t>2025 EE Portfolio Total Headcount</t>
  </si>
  <si>
    <t xml:space="preserve"> Directly supervise County employees and contract employees in conducting and managing administrative support work for the County Office of Sustainability.  Plan, organize, schedule, direct and control work assignments and schedules. 7. Direct and advise County staff, consultant staff, and other external resources in the administration of COS programs, including the following; management of grants and funding received by the COS on behalf of the County, meeting federal reporting requirements, ensuring contractor and sub-grantee compliance with grant and contract requirements, tracking cost and progress, directly coordinating with the Department of Energy, California Energy Commission, Public Utilities Commission or others.  </t>
  </si>
  <si>
    <t>Coordinate and direct the work of Office staff, ISD support, outside department support, and all other resources in obtaining grants and other funding in support of the Countywide Climate Change Program.</t>
  </si>
  <si>
    <t>Administrative Services Manager II</t>
  </si>
  <si>
    <t>Program Manager II</t>
  </si>
  <si>
    <t xml:space="preserve">Enter data into MS Excel to document and track activities, expenditures, and other grant or contract requirements.  Assists with review of grant related data and information against invoices and reports. </t>
  </si>
  <si>
    <t>Intermediate Typist Clerk</t>
  </si>
  <si>
    <t xml:space="preserve">Work with Office, Division and section staff, other ISD support, outside department support, and other resources to manage programs and projects for constituents and the Countywide region as part of the Countywide Climate Change Program under one or more of the following categories (but not limited only to these):  Energy or Water Efficiency, County Green Buildings Program, Sustainable Resources, Energy Upgrade CA.  </t>
  </si>
  <si>
    <t>Assist with oversight of grant tracking programs for budget/spending, contracting, schedule, deliverables, and other federal and state reporting requirements.</t>
  </si>
  <si>
    <t>Administrative Assistant III</t>
  </si>
  <si>
    <t>Staff Assistant III</t>
  </si>
  <si>
    <t>Accountant III</t>
  </si>
  <si>
    <t>Staff Assistant I</t>
  </si>
  <si>
    <t>Facilities Project Manager I</t>
  </si>
  <si>
    <t>Principal Application Developer</t>
  </si>
  <si>
    <t>Senior Application Developer</t>
  </si>
  <si>
    <t>Application Developer I</t>
  </si>
  <si>
    <t>Application Developer II</t>
  </si>
  <si>
    <t>Electrician</t>
  </si>
  <si>
    <t>Management Fellow</t>
  </si>
  <si>
    <t>Section Manager, Facilities Ops</t>
  </si>
  <si>
    <t>Section Manager, Admin</t>
  </si>
  <si>
    <t>Senior Information Technology Aide</t>
  </si>
  <si>
    <t>Special Assistant, ISD</t>
  </si>
  <si>
    <t>Performs difficult and complex accounting clerical work in the maintenance of accounting records within an established framework of procedures, under general supervision. </t>
  </si>
  <si>
    <t>Performs responsible and highly complex professional accounting and auditing work in the preparation, analysis, review, maintenance, reconciliation and control of financial records and fiscal revenue and expenditures forecasting.</t>
  </si>
  <si>
    <t>Assists a deputy director of a large County department by defining, analyzing, and making recommendations for the solution of highly complex operating, budgetary and organizational problems and participating in the implementation of recommendations.</t>
  </si>
  <si>
    <t>Under general supervisions administers or assists in the administration and coordination of County facility design and construction projects or performs the more complex staff assignments related to program and space management.</t>
  </si>
  <si>
    <t>Performs highly specialized and complex information systems analysis and programming tasks and acts as technical expert for development or maintenance of one or more major systems. This position may also function as a lead for application development projects and may supervise lower level application development personnel.</t>
  </si>
  <si>
    <t>Under direction, performs a wide range of application development related duties including analysis, design, evaluation, development, coding, testing and maintenance of complex application systems.</t>
  </si>
  <si>
    <t>Under close supervision, using established procedures, analyzes, designs, evaluates, develops, codes, tests, and maintains application systems.</t>
  </si>
  <si>
    <t>Under general supervision, analyzes, designs, evaluates, develops, codes, tests, and maintains application systems.</t>
  </si>
  <si>
    <t>Performs journey-level electrical work in the installation, maintenance, and alteration of electrical systems and equipment.</t>
  </si>
  <si>
    <t>Manages the activities of a building crafts or power plant operation, or an energy management section of the Internal Services Department (ISD).</t>
  </si>
  <si>
    <t>Provides assistance to professional information technology (IT) staff engaged in the implementation of departmental systems, hardware and software or may serve as initial contact point for the reporting of customer related information system trouble calls.</t>
  </si>
  <si>
    <t>Acts as staff assistant to an Administrative Manager XV, Internal Services Department.</t>
  </si>
  <si>
    <t>Participates in the County Management Fellows Program and is assigned to perform a wide variety of complex and challenging projects and assignments based on their unique qualifications. In so doing, acquires beginning to advanced level professional experience in the overall management of Countywide and departmental administration, programs, policies, practices and operations. </t>
  </si>
  <si>
    <t>Administrative Services Assistant I</t>
  </si>
  <si>
    <t>Career Development Intern</t>
  </si>
  <si>
    <t>Section Manager, Administration</t>
  </si>
  <si>
    <t>Account Clerk II</t>
  </si>
  <si>
    <t>Perform assignments which are heavily oriented toward coordination and liaison activities related to clerical supervision, procurement, procedures, report preparation and records maintenance.</t>
  </si>
  <si>
    <t>Loaded Rate includes:</t>
  </si>
  <si>
    <t>·         Salaries &amp; Wages</t>
  </si>
  <si>
    <t>·         County Employee Retirement (Pension)</t>
  </si>
  <si>
    <t>·         Workers' Compensation</t>
  </si>
  <si>
    <t>·         Flexible Benefits Plan</t>
  </si>
  <si>
    <t>·         Thrift Plan (Horizons)</t>
  </si>
  <si>
    <t>·         Other Employee Benefits</t>
  </si>
  <si>
    <t>·         Retiree Health Insurance</t>
  </si>
  <si>
    <t>·         FICA (OASDI)</t>
  </si>
  <si>
    <t>·         Dependent Care Spending Account</t>
  </si>
  <si>
    <t>·         Disability Benefits</t>
  </si>
  <si>
    <t>·         Dental Insurance</t>
  </si>
  <si>
    <t>·         Health Insurance</t>
  </si>
  <si>
    <t>·         Life Insurance</t>
  </si>
  <si>
    <t>·         Unemployment Insurance</t>
  </si>
  <si>
    <t>·         Savings Plan</t>
  </si>
  <si>
    <t>ISD-County Office of Sustainability Overhead</t>
  </si>
  <si>
    <t>Employee Benefits:</t>
  </si>
  <si>
    <t>Top Step Variance - Ratio of actual salaries to budgeted salaries.  For convenience, salaries are budgeted at maximum rates, although employees may be at lower step salaries.</t>
  </si>
  <si>
    <t>Total</t>
  </si>
  <si>
    <r>
      <t xml:space="preserve">Historical Employee Cost 2017 </t>
    </r>
    <r>
      <rPr>
        <i/>
        <sz val="11"/>
        <color theme="1"/>
        <rFont val="Calibri"/>
        <family val="2"/>
        <scheme val="minor"/>
      </rPr>
      <t>(based on 2016 rates as new rates not till July 2017)</t>
    </r>
  </si>
  <si>
    <t xml:space="preserve"> Historical annual average increase </t>
  </si>
  <si>
    <t>Costs are for Vanir Construction who were contingent employees for LAC for services to the REN and other functions. Contract ended on 12/31/2016</t>
  </si>
  <si>
    <t xml:space="preserve">Position Description </t>
  </si>
  <si>
    <t>Response to Question 6.</t>
  </si>
  <si>
    <t>Response to Question 9.</t>
  </si>
  <si>
    <r>
      <t>Projected Headcount</t>
    </r>
    <r>
      <rPr>
        <b/>
        <sz val="11"/>
        <color rgb="FFFF0000"/>
        <rFont val="Calibri"/>
        <family val="2"/>
        <scheme val="minor"/>
      </rPr>
      <t xml:space="preserve"> </t>
    </r>
  </si>
  <si>
    <t xml:space="preserve">Historical Headcount </t>
  </si>
  <si>
    <t>Response to Question 4.</t>
  </si>
  <si>
    <t>Response to Question 5.</t>
  </si>
  <si>
    <t>Response to Question 7.</t>
  </si>
  <si>
    <t>Response to Question 8.</t>
  </si>
  <si>
    <r>
      <t>Average Loaded Rates</t>
    </r>
    <r>
      <rPr>
        <b/>
        <sz val="11"/>
        <color rgb="FFFF0000"/>
        <rFont val="Calibri"/>
        <family val="2"/>
        <scheme val="minor"/>
      </rPr>
      <t xml:space="preserve"> </t>
    </r>
  </si>
  <si>
    <t>Response to Question 10.</t>
  </si>
  <si>
    <t xml:space="preserve">Full Range </t>
  </si>
  <si>
    <t>Response to Question 11.</t>
  </si>
  <si>
    <t>Response to Question 12.</t>
  </si>
  <si>
    <t xml:space="preserve">Average Loaded Rates </t>
  </si>
  <si>
    <t>Response to Question 3.</t>
  </si>
  <si>
    <t>Response to Question 13.</t>
  </si>
  <si>
    <t>Response to Question 14.</t>
  </si>
  <si>
    <t>Response to Quesiton 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</si>
</sst>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_(* #,##0_);_(* \(#,##0\);_(* &quot;-&quot;??_);_(@_)"/>
    <numFmt numFmtId="166" formatCode="#,##0.000000"/>
  </numFmts>
  <fonts count="11" x14ac:knownFonts="1">
    <font>
      <sz val="11"/>
      <color theme="1"/>
      <name val="Calibri"/>
      <family val="2"/>
      <scheme val="minor"/>
    </font>
    <font>
      <b/>
      <sz val="11"/>
      <color theme="1"/>
      <name val="Calibri"/>
      <family val="2"/>
      <scheme val="minor"/>
    </font>
    <font>
      <b/>
      <sz val="11"/>
      <color theme="1"/>
      <name val="Calibri"/>
      <family val="2"/>
    </font>
    <font>
      <sz val="11"/>
      <color rgb="FF000000"/>
      <name val="Calibri"/>
      <family val="2"/>
    </font>
    <font>
      <b/>
      <sz val="11"/>
      <color rgb="FFFF0000"/>
      <name val="Calibri"/>
      <family val="2"/>
      <scheme val="minor"/>
    </font>
    <font>
      <sz val="10"/>
      <color theme="1"/>
      <name val="Calibri"/>
      <family val="2"/>
      <scheme val="minor"/>
    </font>
    <font>
      <sz val="10"/>
      <color rgb="FF000000"/>
      <name val="Calibri"/>
      <family val="2"/>
      <scheme val="minor"/>
    </font>
    <font>
      <sz val="11"/>
      <color theme="1"/>
      <name val="Calibri"/>
      <family val="2"/>
      <scheme val="minor"/>
    </font>
    <font>
      <sz val="11"/>
      <color rgb="FFFF0000"/>
      <name val="Calibri"/>
      <family val="2"/>
      <scheme val="minor"/>
    </font>
    <font>
      <i/>
      <sz val="11"/>
      <color theme="1"/>
      <name val="Calibri"/>
      <family val="2"/>
      <scheme val="minor"/>
    </font>
    <font>
      <sz val="11"/>
      <color theme="4"/>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rgb="FF000000"/>
      </bottom>
      <diagonal/>
    </border>
    <border>
      <left style="medium">
        <color auto="1"/>
      </left>
      <right style="medium">
        <color auto="1"/>
      </right>
      <top style="medium">
        <color rgb="FF000000"/>
      </top>
      <bottom/>
      <diagonal/>
    </border>
    <border>
      <left/>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medium">
        <color auto="1"/>
      </right>
      <top style="medium">
        <color auto="1"/>
      </top>
      <bottom/>
      <diagonal/>
    </border>
  </borders>
  <cellStyleXfs count="2">
    <xf numFmtId="0" fontId="0" fillId="0" borderId="0"/>
    <xf numFmtId="164" fontId="7" fillId="0" borderId="0" applyFont="0" applyFill="0" applyBorder="0" applyAlignment="0" applyProtection="0"/>
  </cellStyleXfs>
  <cellXfs count="67">
    <xf numFmtId="0" fontId="0" fillId="0" borderId="0" xfId="0"/>
    <xf numFmtId="0" fontId="1" fillId="0" borderId="0" xfId="0" applyFont="1"/>
    <xf numFmtId="0" fontId="0" fillId="0" borderId="1" xfId="0" applyBorder="1"/>
    <xf numFmtId="0" fontId="0" fillId="0" borderId="0" xfId="0" applyBorder="1"/>
    <xf numFmtId="165" fontId="0" fillId="0" borderId="1" xfId="0" applyNumberFormat="1" applyBorder="1"/>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0" fillId="0" borderId="0" xfId="0" applyAlignment="1">
      <alignment wrapText="1"/>
    </xf>
    <xf numFmtId="0" fontId="1" fillId="0" borderId="0" xfId="0" applyFont="1" applyAlignment="1">
      <alignment wrapText="1"/>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left"/>
    </xf>
    <xf numFmtId="0" fontId="2" fillId="3" borderId="8" xfId="0" applyFont="1" applyFill="1" applyBorder="1" applyAlignment="1">
      <alignment vertical="center" wrapText="1"/>
    </xf>
    <xf numFmtId="0" fontId="2" fillId="3" borderId="9" xfId="0" applyFont="1" applyFill="1" applyBorder="1" applyAlignment="1">
      <alignment vertical="center" wrapText="1"/>
    </xf>
    <xf numFmtId="0" fontId="3" fillId="3" borderId="13" xfId="0" applyFont="1" applyFill="1" applyBorder="1" applyAlignment="1">
      <alignment vertical="center" wrapText="1"/>
    </xf>
    <xf numFmtId="0" fontId="0" fillId="2" borderId="1" xfId="0" applyFill="1" applyBorder="1" applyAlignment="1">
      <alignment wrapText="1"/>
    </xf>
    <xf numFmtId="0" fontId="3" fillId="0" borderId="15" xfId="0" applyFont="1" applyBorder="1" applyAlignment="1">
      <alignment vertical="center" wrapText="1"/>
    </xf>
    <xf numFmtId="0" fontId="3" fillId="3" borderId="15" xfId="0" applyFont="1" applyFill="1" applyBorder="1" applyAlignment="1">
      <alignment vertical="center" wrapText="1"/>
    </xf>
    <xf numFmtId="0" fontId="3" fillId="0" borderId="13" xfId="0" applyFont="1" applyBorder="1" applyAlignment="1">
      <alignment vertical="center" wrapText="1"/>
    </xf>
    <xf numFmtId="0" fontId="0" fillId="0" borderId="18" xfId="0" applyBorder="1"/>
    <xf numFmtId="0" fontId="0" fillId="0" borderId="19" xfId="0" applyBorder="1"/>
    <xf numFmtId="0" fontId="0" fillId="0" borderId="20" xfId="0" applyBorder="1"/>
    <xf numFmtId="0" fontId="3" fillId="0" borderId="0" xfId="0" applyFont="1" applyBorder="1" applyAlignment="1">
      <alignment vertical="center" wrapText="1"/>
    </xf>
    <xf numFmtId="0" fontId="0" fillId="0" borderId="21" xfId="0" applyBorder="1"/>
    <xf numFmtId="0" fontId="2" fillId="3" borderId="22" xfId="0" applyFont="1" applyFill="1" applyBorder="1" applyAlignment="1">
      <alignment vertical="center" wrapText="1"/>
    </xf>
    <xf numFmtId="0" fontId="3" fillId="0" borderId="1" xfId="0" applyFont="1" applyBorder="1" applyAlignment="1">
      <alignment vertical="center" wrapText="1"/>
    </xf>
    <xf numFmtId="0" fontId="1" fillId="0" borderId="0" xfId="0" applyFont="1" applyFill="1" applyBorder="1"/>
    <xf numFmtId="0" fontId="0" fillId="4" borderId="1" xfId="0" applyFill="1" applyBorder="1"/>
    <xf numFmtId="0" fontId="1" fillId="2" borderId="1" xfId="0" applyFont="1" applyFill="1" applyBorder="1" applyAlignment="1">
      <alignment horizontal="center" vertical="center" wrapText="1"/>
    </xf>
    <xf numFmtId="0" fontId="1" fillId="2" borderId="0" xfId="0" applyFont="1" applyFill="1"/>
    <xf numFmtId="165" fontId="0" fillId="0" borderId="0" xfId="0" applyNumberFormat="1" applyBorder="1"/>
    <xf numFmtId="0" fontId="4" fillId="2" borderId="0" xfId="0" applyFont="1" applyFill="1"/>
    <xf numFmtId="0" fontId="4" fillId="0" borderId="0" xfId="0" applyFont="1"/>
    <xf numFmtId="0" fontId="0" fillId="2" borderId="0" xfId="0" applyFill="1"/>
    <xf numFmtId="0" fontId="5" fillId="0" borderId="0" xfId="0" applyFont="1" applyAlignment="1">
      <alignment wrapText="1"/>
    </xf>
    <xf numFmtId="0" fontId="5" fillId="0" borderId="0" xfId="0" applyFont="1" applyAlignment="1">
      <alignment horizontal="justify" vertical="center"/>
    </xf>
    <xf numFmtId="0" fontId="5" fillId="0" borderId="0" xfId="0" applyFont="1" applyAlignment="1">
      <alignment horizontal="left" vertical="center" wrapText="1" indent="1"/>
    </xf>
    <xf numFmtId="0" fontId="6" fillId="0" borderId="0" xfId="0" applyFont="1" applyAlignment="1">
      <alignment wrapText="1"/>
    </xf>
    <xf numFmtId="164" fontId="0" fillId="0" borderId="0" xfId="1" applyFont="1"/>
    <xf numFmtId="0" fontId="1" fillId="2" borderId="0" xfId="0" applyFont="1" applyFill="1" applyAlignment="1">
      <alignment wrapText="1"/>
    </xf>
    <xf numFmtId="0" fontId="1" fillId="2" borderId="4" xfId="0" applyFont="1" applyFill="1" applyBorder="1"/>
    <xf numFmtId="0" fontId="1" fillId="2" borderId="5" xfId="0" applyFont="1" applyFill="1" applyBorder="1"/>
    <xf numFmtId="0" fontId="1" fillId="2" borderId="7" xfId="0" applyFont="1" applyFill="1" applyBorder="1"/>
    <xf numFmtId="0" fontId="0" fillId="2" borderId="18" xfId="0" applyFill="1" applyBorder="1"/>
    <xf numFmtId="0" fontId="0" fillId="2" borderId="19" xfId="0" applyFill="1" applyBorder="1"/>
    <xf numFmtId="0" fontId="0" fillId="2" borderId="20" xfId="0" applyFill="1" applyBorder="1"/>
    <xf numFmtId="0" fontId="8" fillId="0" borderId="0" xfId="0" applyFont="1"/>
    <xf numFmtId="0" fontId="6" fillId="0" borderId="0" xfId="0" applyFont="1" applyAlignment="1">
      <alignment horizontal="right" wrapText="1"/>
    </xf>
    <xf numFmtId="0" fontId="10" fillId="0" borderId="18" xfId="0" applyFont="1" applyBorder="1" applyAlignment="1">
      <alignment horizontal="right"/>
    </xf>
    <xf numFmtId="0" fontId="10" fillId="0" borderId="20" xfId="0" applyFont="1" applyBorder="1" applyAlignment="1">
      <alignment horizontal="center"/>
    </xf>
    <xf numFmtId="164" fontId="0" fillId="0" borderId="0" xfId="0" applyNumberFormat="1"/>
    <xf numFmtId="0" fontId="0" fillId="2" borderId="21" xfId="0" applyFill="1" applyBorder="1"/>
    <xf numFmtId="166" fontId="0" fillId="2" borderId="20" xfId="0" applyNumberFormat="1" applyFill="1" applyBorder="1"/>
    <xf numFmtId="166" fontId="0" fillId="2" borderId="1" xfId="0" applyNumberFormat="1" applyFill="1" applyBorder="1"/>
    <xf numFmtId="166" fontId="0" fillId="2" borderId="0" xfId="0" applyNumberFormat="1" applyFill="1" applyBorder="1"/>
    <xf numFmtId="0" fontId="4" fillId="0" borderId="0" xfId="0" applyFont="1" applyBorder="1"/>
    <xf numFmtId="0" fontId="3" fillId="3" borderId="10" xfId="0" applyFont="1" applyFill="1" applyBorder="1" applyAlignment="1">
      <alignment vertical="center" wrapText="1"/>
    </xf>
    <xf numFmtId="0" fontId="3" fillId="3" borderId="11" xfId="0" applyFont="1" applyFill="1" applyBorder="1" applyAlignment="1">
      <alignment vertical="center" wrapText="1"/>
    </xf>
    <xf numFmtId="0" fontId="3" fillId="3" borderId="12" xfId="0" applyFont="1" applyFill="1" applyBorder="1" applyAlignment="1">
      <alignment vertical="center" wrapText="1"/>
    </xf>
    <xf numFmtId="0" fontId="3" fillId="3" borderId="14" xfId="0" applyFont="1" applyFill="1" applyBorder="1" applyAlignment="1">
      <alignment vertical="center" wrapText="1"/>
    </xf>
    <xf numFmtId="0" fontId="3" fillId="3" borderId="15" xfId="0" applyFont="1" applyFill="1" applyBorder="1" applyAlignment="1">
      <alignment vertical="center" wrapText="1"/>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27"/>
  <sheetViews>
    <sheetView tabSelected="1" zoomScale="60" zoomScaleNormal="60" zoomScalePageLayoutView="60" workbookViewId="0">
      <selection activeCell="W9" sqref="W9"/>
    </sheetView>
  </sheetViews>
  <sheetFormatPr baseColWidth="10" defaultColWidth="8.83203125" defaultRowHeight="15" x14ac:dyDescent="0.2"/>
  <cols>
    <col min="2" max="2" width="34.33203125" customWidth="1"/>
    <col min="3" max="3" width="77.33203125" customWidth="1"/>
    <col min="8" max="8" width="3.83203125" customWidth="1"/>
  </cols>
  <sheetData>
    <row r="1" spans="1:16" x14ac:dyDescent="0.2">
      <c r="C1" s="36" t="s">
        <v>174</v>
      </c>
    </row>
    <row r="2" spans="1:16" x14ac:dyDescent="0.2">
      <c r="D2" s="36"/>
    </row>
    <row r="3" spans="1:16" x14ac:dyDescent="0.2">
      <c r="C3" s="36"/>
      <c r="D3" s="1" t="s">
        <v>163</v>
      </c>
      <c r="I3" s="1" t="s">
        <v>162</v>
      </c>
    </row>
    <row r="4" spans="1:16" x14ac:dyDescent="0.2">
      <c r="A4" s="33" t="s">
        <v>1</v>
      </c>
      <c r="B4" s="33" t="s">
        <v>0</v>
      </c>
      <c r="C4" s="43" t="s">
        <v>159</v>
      </c>
      <c r="D4" s="47">
        <v>2014</v>
      </c>
      <c r="E4" s="48">
        <v>2015</v>
      </c>
      <c r="F4" s="48">
        <v>2016</v>
      </c>
      <c r="G4" s="49">
        <v>2017</v>
      </c>
      <c r="I4" s="23">
        <v>2018</v>
      </c>
      <c r="J4" s="24">
        <v>2019</v>
      </c>
      <c r="K4" s="24">
        <v>2020</v>
      </c>
      <c r="L4" s="24">
        <v>2021</v>
      </c>
      <c r="M4" s="24">
        <v>2022</v>
      </c>
      <c r="N4" s="24">
        <v>2023</v>
      </c>
      <c r="O4" s="24">
        <v>2024</v>
      </c>
      <c r="P4" s="25">
        <v>2025</v>
      </c>
    </row>
    <row r="5" spans="1:16" ht="98" x14ac:dyDescent="0.2">
      <c r="A5" t="s">
        <v>24</v>
      </c>
      <c r="B5" t="s">
        <v>115</v>
      </c>
      <c r="C5" s="38" t="s">
        <v>95</v>
      </c>
      <c r="D5" s="37">
        <v>1</v>
      </c>
      <c r="E5" s="37">
        <v>1</v>
      </c>
      <c r="F5" s="37">
        <v>1</v>
      </c>
      <c r="G5" s="37">
        <v>1</v>
      </c>
      <c r="I5">
        <v>1</v>
      </c>
      <c r="J5">
        <v>1</v>
      </c>
      <c r="K5">
        <v>1</v>
      </c>
      <c r="L5">
        <v>1</v>
      </c>
      <c r="M5">
        <v>1</v>
      </c>
      <c r="N5">
        <v>1</v>
      </c>
      <c r="O5">
        <v>1</v>
      </c>
      <c r="P5">
        <v>1</v>
      </c>
    </row>
    <row r="6" spans="1:16" ht="28" x14ac:dyDescent="0.2">
      <c r="A6" t="s">
        <v>24</v>
      </c>
      <c r="B6" t="s">
        <v>97</v>
      </c>
      <c r="C6" s="38" t="s">
        <v>96</v>
      </c>
      <c r="D6" s="37">
        <v>0</v>
      </c>
      <c r="E6" s="37">
        <v>1</v>
      </c>
      <c r="F6" s="37">
        <v>1</v>
      </c>
      <c r="G6" s="37">
        <v>1</v>
      </c>
      <c r="I6">
        <v>1</v>
      </c>
      <c r="J6">
        <v>1</v>
      </c>
      <c r="K6">
        <v>1</v>
      </c>
      <c r="L6">
        <v>1</v>
      </c>
      <c r="M6">
        <v>1</v>
      </c>
      <c r="N6">
        <v>1</v>
      </c>
      <c r="O6">
        <v>1</v>
      </c>
      <c r="P6">
        <v>1</v>
      </c>
    </row>
    <row r="7" spans="1:16" ht="28" x14ac:dyDescent="0.2">
      <c r="A7" t="s">
        <v>24</v>
      </c>
      <c r="B7" t="s">
        <v>131</v>
      </c>
      <c r="C7" s="38" t="s">
        <v>102</v>
      </c>
      <c r="D7" s="37">
        <v>1</v>
      </c>
      <c r="E7" s="37">
        <v>1</v>
      </c>
      <c r="F7" s="37">
        <v>0</v>
      </c>
      <c r="G7" s="37">
        <v>1</v>
      </c>
      <c r="I7">
        <v>1</v>
      </c>
      <c r="J7">
        <v>1</v>
      </c>
      <c r="K7">
        <v>1</v>
      </c>
      <c r="L7">
        <v>1</v>
      </c>
      <c r="M7">
        <v>1</v>
      </c>
      <c r="N7">
        <v>1</v>
      </c>
      <c r="O7">
        <v>1</v>
      </c>
      <c r="P7">
        <v>1</v>
      </c>
    </row>
    <row r="8" spans="1:16" ht="28" x14ac:dyDescent="0.2">
      <c r="A8" t="s">
        <v>24</v>
      </c>
      <c r="B8" t="s">
        <v>100</v>
      </c>
      <c r="C8" s="39" t="s">
        <v>99</v>
      </c>
      <c r="D8" s="37">
        <v>0</v>
      </c>
      <c r="E8" s="37">
        <v>1</v>
      </c>
      <c r="F8" s="37">
        <v>1</v>
      </c>
      <c r="G8" s="37">
        <v>1</v>
      </c>
      <c r="I8">
        <v>1</v>
      </c>
      <c r="J8">
        <v>1</v>
      </c>
      <c r="K8">
        <v>1</v>
      </c>
      <c r="L8">
        <v>1</v>
      </c>
      <c r="M8">
        <v>1</v>
      </c>
      <c r="N8">
        <v>1</v>
      </c>
      <c r="O8">
        <v>1</v>
      </c>
      <c r="P8">
        <v>1</v>
      </c>
    </row>
    <row r="9" spans="1:16" ht="77.25" customHeight="1" x14ac:dyDescent="0.2">
      <c r="A9" t="s">
        <v>24</v>
      </c>
      <c r="B9" t="s">
        <v>98</v>
      </c>
      <c r="C9" s="40" t="s">
        <v>101</v>
      </c>
      <c r="D9" s="37">
        <v>0</v>
      </c>
      <c r="E9" s="37">
        <v>0</v>
      </c>
      <c r="F9" s="37">
        <v>2</v>
      </c>
      <c r="G9" s="37">
        <v>2</v>
      </c>
      <c r="I9">
        <v>2</v>
      </c>
      <c r="J9">
        <v>2</v>
      </c>
      <c r="K9">
        <v>2</v>
      </c>
      <c r="L9">
        <v>2</v>
      </c>
      <c r="M9">
        <v>2</v>
      </c>
      <c r="N9">
        <v>2</v>
      </c>
      <c r="O9">
        <v>2</v>
      </c>
      <c r="P9">
        <v>2</v>
      </c>
    </row>
    <row r="10" spans="1:16" ht="28" x14ac:dyDescent="0.2">
      <c r="A10" t="s">
        <v>24</v>
      </c>
      <c r="B10" t="s">
        <v>103</v>
      </c>
      <c r="C10" s="38" t="s">
        <v>102</v>
      </c>
      <c r="D10" s="37">
        <v>1</v>
      </c>
      <c r="E10" s="37">
        <v>0</v>
      </c>
      <c r="F10" s="37">
        <v>1</v>
      </c>
      <c r="G10" s="37">
        <v>1</v>
      </c>
      <c r="I10" s="37">
        <v>2</v>
      </c>
      <c r="J10" s="37">
        <v>2</v>
      </c>
      <c r="K10" s="37">
        <v>2</v>
      </c>
      <c r="L10" s="37">
        <v>2</v>
      </c>
      <c r="M10" s="37">
        <v>2</v>
      </c>
      <c r="N10" s="37">
        <v>2</v>
      </c>
      <c r="O10" s="37">
        <v>2</v>
      </c>
      <c r="P10" s="37">
        <v>2</v>
      </c>
    </row>
    <row r="11" spans="1:16" ht="28" x14ac:dyDescent="0.2">
      <c r="A11" t="s">
        <v>24</v>
      </c>
      <c r="B11" t="s">
        <v>134</v>
      </c>
      <c r="C11" s="41" t="s">
        <v>118</v>
      </c>
      <c r="D11" s="37">
        <v>1</v>
      </c>
      <c r="E11" s="37">
        <v>1</v>
      </c>
      <c r="F11" s="37">
        <v>1</v>
      </c>
      <c r="G11" s="37">
        <v>1</v>
      </c>
      <c r="I11" s="37">
        <v>1</v>
      </c>
      <c r="J11" s="37">
        <v>1</v>
      </c>
      <c r="K11" s="37">
        <v>1</v>
      </c>
      <c r="L11" s="37">
        <v>1</v>
      </c>
      <c r="M11" s="37">
        <v>1</v>
      </c>
      <c r="N11" s="37">
        <v>1</v>
      </c>
      <c r="O11" s="37">
        <v>1</v>
      </c>
      <c r="P11" s="37">
        <v>1</v>
      </c>
    </row>
    <row r="12" spans="1:16" ht="42" x14ac:dyDescent="0.2">
      <c r="A12" t="s">
        <v>24</v>
      </c>
      <c r="B12" t="s">
        <v>105</v>
      </c>
      <c r="C12" s="41" t="s">
        <v>119</v>
      </c>
      <c r="D12" s="37">
        <v>1</v>
      </c>
      <c r="E12" s="37">
        <v>1</v>
      </c>
      <c r="F12" s="37">
        <v>1</v>
      </c>
      <c r="G12" s="37">
        <v>1</v>
      </c>
      <c r="I12" s="37">
        <v>1</v>
      </c>
      <c r="J12" s="37">
        <v>1</v>
      </c>
      <c r="K12" s="37">
        <v>1</v>
      </c>
      <c r="L12" s="37">
        <v>1</v>
      </c>
      <c r="M12" s="37">
        <v>1</v>
      </c>
      <c r="N12" s="37">
        <v>1</v>
      </c>
      <c r="O12" s="37">
        <v>1</v>
      </c>
      <c r="P12" s="37">
        <v>1</v>
      </c>
    </row>
    <row r="13" spans="1:16" ht="42" x14ac:dyDescent="0.2">
      <c r="A13" t="s">
        <v>24</v>
      </c>
      <c r="B13" t="s">
        <v>104</v>
      </c>
      <c r="C13" s="41" t="s">
        <v>120</v>
      </c>
      <c r="D13" s="37">
        <v>1</v>
      </c>
      <c r="E13" s="37">
        <v>1</v>
      </c>
      <c r="F13" s="37">
        <v>1</v>
      </c>
      <c r="G13" s="37">
        <v>1</v>
      </c>
      <c r="I13" s="37">
        <v>1</v>
      </c>
      <c r="J13" s="37">
        <v>1</v>
      </c>
      <c r="K13" s="37">
        <v>1</v>
      </c>
      <c r="L13" s="37">
        <v>1</v>
      </c>
      <c r="M13" s="37">
        <v>1</v>
      </c>
      <c r="N13" s="37">
        <v>1</v>
      </c>
      <c r="O13" s="37">
        <v>1</v>
      </c>
      <c r="P13" s="37">
        <v>1</v>
      </c>
    </row>
    <row r="14" spans="1:16" ht="28" x14ac:dyDescent="0.2">
      <c r="A14" t="s">
        <v>24</v>
      </c>
      <c r="B14" t="s">
        <v>106</v>
      </c>
      <c r="C14" s="41" t="s">
        <v>135</v>
      </c>
      <c r="D14" s="37">
        <v>0</v>
      </c>
      <c r="E14" s="37">
        <v>0</v>
      </c>
      <c r="F14" s="37">
        <v>1</v>
      </c>
      <c r="G14" s="37">
        <v>1</v>
      </c>
      <c r="I14" s="37">
        <v>1</v>
      </c>
      <c r="J14" s="37">
        <v>1</v>
      </c>
      <c r="K14" s="37">
        <v>1</v>
      </c>
      <c r="L14" s="37">
        <v>1</v>
      </c>
      <c r="M14" s="37">
        <v>1</v>
      </c>
      <c r="N14" s="37">
        <v>1</v>
      </c>
      <c r="O14" s="37">
        <v>1</v>
      </c>
      <c r="P14" s="37">
        <v>1</v>
      </c>
    </row>
    <row r="15" spans="1:16" ht="42" x14ac:dyDescent="0.2">
      <c r="A15" t="s">
        <v>24</v>
      </c>
      <c r="B15" t="s">
        <v>107</v>
      </c>
      <c r="C15" s="41" t="s">
        <v>121</v>
      </c>
      <c r="D15" s="37">
        <v>0</v>
      </c>
      <c r="E15" s="37">
        <v>1</v>
      </c>
      <c r="F15" s="37">
        <v>1</v>
      </c>
      <c r="G15" s="37">
        <v>1</v>
      </c>
      <c r="I15" s="37">
        <v>1</v>
      </c>
      <c r="J15" s="37">
        <v>1</v>
      </c>
      <c r="K15" s="37">
        <v>1</v>
      </c>
      <c r="L15" s="37">
        <v>1</v>
      </c>
      <c r="M15" s="37">
        <v>1</v>
      </c>
      <c r="N15" s="37">
        <v>1</v>
      </c>
      <c r="O15" s="37">
        <v>1</v>
      </c>
      <c r="P15" s="37">
        <v>1</v>
      </c>
    </row>
    <row r="16" spans="1:16" ht="56" x14ac:dyDescent="0.2">
      <c r="A16" t="s">
        <v>24</v>
      </c>
      <c r="B16" t="s">
        <v>108</v>
      </c>
      <c r="C16" s="41" t="s">
        <v>122</v>
      </c>
      <c r="D16" s="37">
        <v>1</v>
      </c>
      <c r="E16" s="37">
        <v>1</v>
      </c>
      <c r="F16" s="37">
        <v>1</v>
      </c>
      <c r="G16" s="37">
        <v>1</v>
      </c>
      <c r="I16" s="37">
        <v>1</v>
      </c>
      <c r="J16" s="37">
        <v>1</v>
      </c>
      <c r="K16" s="37">
        <v>1</v>
      </c>
      <c r="L16" s="37">
        <v>1</v>
      </c>
      <c r="M16" s="37">
        <v>1</v>
      </c>
      <c r="N16" s="37">
        <v>1</v>
      </c>
      <c r="O16" s="37">
        <v>1</v>
      </c>
      <c r="P16" s="37">
        <v>1</v>
      </c>
    </row>
    <row r="17" spans="1:16" ht="28" x14ac:dyDescent="0.2">
      <c r="A17" t="s">
        <v>24</v>
      </c>
      <c r="B17" t="s">
        <v>109</v>
      </c>
      <c r="C17" s="41" t="s">
        <v>123</v>
      </c>
      <c r="D17" s="37">
        <v>1</v>
      </c>
      <c r="E17" s="37">
        <v>1</v>
      </c>
      <c r="F17" s="37">
        <v>1</v>
      </c>
      <c r="G17" s="37">
        <v>1</v>
      </c>
      <c r="I17" s="37">
        <v>1</v>
      </c>
      <c r="J17" s="37">
        <v>1</v>
      </c>
      <c r="K17" s="37">
        <v>1</v>
      </c>
      <c r="L17" s="37">
        <v>1</v>
      </c>
      <c r="M17" s="37">
        <v>1</v>
      </c>
      <c r="N17" s="37">
        <v>1</v>
      </c>
      <c r="O17" s="37">
        <v>1</v>
      </c>
      <c r="P17" s="37">
        <v>1</v>
      </c>
    </row>
    <row r="18" spans="1:16" ht="28" x14ac:dyDescent="0.2">
      <c r="A18" t="s">
        <v>24</v>
      </c>
      <c r="B18" t="s">
        <v>111</v>
      </c>
      <c r="C18" s="41" t="s">
        <v>125</v>
      </c>
      <c r="D18" s="37">
        <v>1</v>
      </c>
      <c r="E18" s="37">
        <v>0</v>
      </c>
      <c r="F18" s="37">
        <v>1</v>
      </c>
      <c r="G18" s="37">
        <v>1</v>
      </c>
      <c r="I18" s="37">
        <v>1</v>
      </c>
      <c r="J18" s="37">
        <v>1</v>
      </c>
      <c r="K18" s="37">
        <v>1</v>
      </c>
      <c r="L18" s="37">
        <v>1</v>
      </c>
      <c r="M18" s="37">
        <v>1</v>
      </c>
      <c r="N18" s="37">
        <v>1</v>
      </c>
      <c r="O18" s="37">
        <v>1</v>
      </c>
      <c r="P18" s="37">
        <v>1</v>
      </c>
    </row>
    <row r="19" spans="1:16" ht="28" x14ac:dyDescent="0.2">
      <c r="A19" t="s">
        <v>24</v>
      </c>
      <c r="B19" t="s">
        <v>110</v>
      </c>
      <c r="C19" s="41" t="s">
        <v>124</v>
      </c>
      <c r="D19" s="37">
        <v>2</v>
      </c>
      <c r="E19" s="37">
        <v>2</v>
      </c>
      <c r="F19" s="37">
        <v>2</v>
      </c>
      <c r="G19" s="37">
        <v>2</v>
      </c>
      <c r="I19" s="37">
        <v>2</v>
      </c>
      <c r="J19" s="37">
        <v>2</v>
      </c>
      <c r="K19" s="37">
        <v>2</v>
      </c>
      <c r="L19" s="37">
        <v>2</v>
      </c>
      <c r="M19" s="37">
        <v>2</v>
      </c>
      <c r="N19" s="37">
        <v>2</v>
      </c>
      <c r="O19" s="37">
        <v>2</v>
      </c>
      <c r="P19" s="37">
        <v>2</v>
      </c>
    </row>
    <row r="20" spans="1:16" ht="28" x14ac:dyDescent="0.2">
      <c r="A20" t="s">
        <v>24</v>
      </c>
      <c r="B20" t="s">
        <v>112</v>
      </c>
      <c r="C20" s="41" t="s">
        <v>126</v>
      </c>
      <c r="D20" s="37">
        <v>0</v>
      </c>
      <c r="E20" s="37">
        <v>0</v>
      </c>
      <c r="F20" s="37">
        <v>1</v>
      </c>
      <c r="G20" s="37">
        <v>1</v>
      </c>
      <c r="I20" s="37">
        <v>1</v>
      </c>
      <c r="J20" s="37">
        <v>1</v>
      </c>
      <c r="K20" s="37">
        <v>1</v>
      </c>
      <c r="L20" s="37">
        <v>1</v>
      </c>
      <c r="M20" s="37">
        <v>1</v>
      </c>
      <c r="N20" s="37">
        <v>1</v>
      </c>
      <c r="O20" s="37">
        <v>1</v>
      </c>
      <c r="P20" s="37">
        <v>1</v>
      </c>
    </row>
    <row r="21" spans="1:16" ht="28" x14ac:dyDescent="0.2">
      <c r="A21" t="s">
        <v>24</v>
      </c>
      <c r="B21" t="s">
        <v>114</v>
      </c>
      <c r="C21" s="41" t="s">
        <v>127</v>
      </c>
      <c r="D21" s="37">
        <v>1</v>
      </c>
      <c r="E21" s="37">
        <v>1</v>
      </c>
      <c r="F21" s="37">
        <v>1</v>
      </c>
      <c r="G21" s="37">
        <v>1</v>
      </c>
      <c r="I21" s="37">
        <v>1</v>
      </c>
      <c r="J21" s="37">
        <v>1</v>
      </c>
      <c r="K21" s="37">
        <v>1</v>
      </c>
      <c r="L21" s="37">
        <v>1</v>
      </c>
      <c r="M21" s="37">
        <v>1</v>
      </c>
      <c r="N21" s="37">
        <v>1</v>
      </c>
      <c r="O21" s="37">
        <v>1</v>
      </c>
      <c r="P21" s="37">
        <v>1</v>
      </c>
    </row>
    <row r="22" spans="1:16" ht="42" x14ac:dyDescent="0.2">
      <c r="A22" t="s">
        <v>24</v>
      </c>
      <c r="B22" t="s">
        <v>116</v>
      </c>
      <c r="C22" s="41" t="s">
        <v>128</v>
      </c>
      <c r="D22" s="37">
        <v>1</v>
      </c>
      <c r="E22" s="37">
        <v>0</v>
      </c>
      <c r="F22" s="37">
        <v>0</v>
      </c>
      <c r="G22" s="37">
        <v>0</v>
      </c>
      <c r="I22" s="37">
        <v>1</v>
      </c>
      <c r="J22" s="37">
        <v>1</v>
      </c>
      <c r="K22" s="37">
        <v>1</v>
      </c>
      <c r="L22" s="37">
        <v>1</v>
      </c>
      <c r="M22" s="37">
        <v>1</v>
      </c>
      <c r="N22" s="37">
        <v>1</v>
      </c>
      <c r="O22" s="37">
        <v>1</v>
      </c>
      <c r="P22" s="37">
        <v>1</v>
      </c>
    </row>
    <row r="23" spans="1:16" x14ac:dyDescent="0.2">
      <c r="A23" t="s">
        <v>24</v>
      </c>
      <c r="B23" t="s">
        <v>117</v>
      </c>
      <c r="C23" s="41" t="s">
        <v>129</v>
      </c>
      <c r="D23" s="37">
        <v>0</v>
      </c>
      <c r="E23" s="37">
        <v>0</v>
      </c>
      <c r="F23" s="37">
        <v>1</v>
      </c>
      <c r="G23" s="37">
        <v>1</v>
      </c>
      <c r="I23" s="37">
        <v>1</v>
      </c>
      <c r="J23" s="37">
        <v>1</v>
      </c>
      <c r="K23" s="37">
        <v>1</v>
      </c>
      <c r="L23" s="37">
        <v>1</v>
      </c>
      <c r="M23" s="37">
        <v>1</v>
      </c>
      <c r="N23" s="37">
        <v>1</v>
      </c>
      <c r="O23" s="37">
        <v>1</v>
      </c>
      <c r="P23" s="37">
        <v>1</v>
      </c>
    </row>
    <row r="24" spans="1:16" ht="56" x14ac:dyDescent="0.2">
      <c r="A24" t="s">
        <v>24</v>
      </c>
      <c r="B24" t="s">
        <v>113</v>
      </c>
      <c r="C24" s="41" t="s">
        <v>130</v>
      </c>
      <c r="D24">
        <v>1</v>
      </c>
      <c r="E24">
        <v>1</v>
      </c>
      <c r="F24">
        <v>1</v>
      </c>
      <c r="G24">
        <v>0</v>
      </c>
      <c r="I24">
        <v>0</v>
      </c>
      <c r="J24">
        <v>0</v>
      </c>
      <c r="K24">
        <v>0</v>
      </c>
      <c r="L24">
        <v>0</v>
      </c>
      <c r="M24">
        <v>0</v>
      </c>
      <c r="N24">
        <v>0</v>
      </c>
      <c r="O24">
        <v>0</v>
      </c>
      <c r="P24">
        <v>0</v>
      </c>
    </row>
    <row r="25" spans="1:16" ht="28" x14ac:dyDescent="0.2">
      <c r="A25" t="s">
        <v>24</v>
      </c>
      <c r="B25" t="s">
        <v>132</v>
      </c>
      <c r="C25" s="39" t="s">
        <v>99</v>
      </c>
      <c r="D25" s="37">
        <v>1</v>
      </c>
      <c r="E25" s="37">
        <v>0</v>
      </c>
      <c r="F25" s="37">
        <v>0</v>
      </c>
      <c r="G25" s="37">
        <v>0</v>
      </c>
      <c r="I25" s="37">
        <v>0</v>
      </c>
      <c r="J25" s="37">
        <v>0</v>
      </c>
      <c r="K25" s="37">
        <v>0</v>
      </c>
      <c r="L25" s="37">
        <v>0</v>
      </c>
      <c r="M25" s="37">
        <v>0</v>
      </c>
      <c r="N25" s="37">
        <v>0</v>
      </c>
      <c r="O25" s="37">
        <v>0</v>
      </c>
      <c r="P25" s="37">
        <v>0</v>
      </c>
    </row>
    <row r="27" spans="1:16" x14ac:dyDescent="0.2">
      <c r="C27" s="51" t="s">
        <v>155</v>
      </c>
      <c r="D27" s="2">
        <f>SUM(D5:D25)</f>
        <v>15</v>
      </c>
      <c r="E27" s="2">
        <f t="shared" ref="E27:G27" si="0">SUM(E5:E25)</f>
        <v>14</v>
      </c>
      <c r="F27" s="2">
        <f t="shared" si="0"/>
        <v>20</v>
      </c>
      <c r="G27" s="2">
        <f t="shared" si="0"/>
        <v>20</v>
      </c>
    </row>
  </sheetData>
  <pageMargins left="0.7" right="0.7" top="0.75" bottom="0.75" header="0.3" footer="0.3"/>
  <pageSetup scale="52" fitToWidth="0" orientation="landscape" r:id="rId1"/>
  <headerFooter>
    <oddHeader>&amp;C&amp;"-,Bold"SoCalREN Response to Data Request ORA-A1701013-SoCalREN001
Dated: June 13, 2017</oddHeader>
  </headerFooter>
  <ignoredErrors>
    <ignoredError sqref="D27:G2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zoomScale="90" zoomScaleNormal="90" zoomScalePageLayoutView="90" workbookViewId="0">
      <selection activeCell="O7" sqref="O7"/>
    </sheetView>
  </sheetViews>
  <sheetFormatPr baseColWidth="10" defaultColWidth="8.83203125" defaultRowHeight="15" x14ac:dyDescent="0.2"/>
  <cols>
    <col min="1" max="1" width="30.33203125" customWidth="1"/>
    <col min="2" max="2" width="17.1640625" customWidth="1"/>
    <col min="3" max="6" width="16.5" customWidth="1"/>
    <col min="7" max="7" width="3.33203125" customWidth="1"/>
    <col min="8" max="11" width="16.5" customWidth="1"/>
    <col min="13" max="16" width="15.83203125" bestFit="1" customWidth="1"/>
  </cols>
  <sheetData>
    <row r="1" spans="1:16" x14ac:dyDescent="0.2">
      <c r="A1" s="1" t="s">
        <v>81</v>
      </c>
      <c r="B1" s="36" t="s">
        <v>177</v>
      </c>
      <c r="H1" s="36" t="s">
        <v>164</v>
      </c>
      <c r="M1" s="36" t="s">
        <v>165</v>
      </c>
    </row>
    <row r="2" spans="1:16" ht="16" thickBot="1" x14ac:dyDescent="0.25">
      <c r="C2" s="35"/>
      <c r="H2" s="35"/>
      <c r="M2" s="35"/>
    </row>
    <row r="3" spans="1:16" ht="31" thickBot="1" x14ac:dyDescent="0.25">
      <c r="A3" s="16" t="s">
        <v>39</v>
      </c>
      <c r="B3" s="17" t="s">
        <v>40</v>
      </c>
      <c r="C3" s="32" t="s">
        <v>35</v>
      </c>
      <c r="D3" s="32" t="s">
        <v>36</v>
      </c>
      <c r="E3" s="32" t="s">
        <v>2</v>
      </c>
      <c r="F3" s="32" t="s">
        <v>37</v>
      </c>
      <c r="G3" s="1"/>
      <c r="H3" s="32" t="s">
        <v>61</v>
      </c>
      <c r="I3" s="32" t="s">
        <v>62</v>
      </c>
      <c r="J3" s="32" t="s">
        <v>63</v>
      </c>
      <c r="K3" s="32" t="s">
        <v>64</v>
      </c>
      <c r="M3" s="32" t="s">
        <v>83</v>
      </c>
      <c r="N3" s="32" t="s">
        <v>84</v>
      </c>
      <c r="O3" s="32" t="s">
        <v>85</v>
      </c>
      <c r="P3" s="32" t="s">
        <v>86</v>
      </c>
    </row>
    <row r="4" spans="1:16" ht="30.75" customHeight="1" thickBot="1" x14ac:dyDescent="0.25">
      <c r="A4" s="60" t="s">
        <v>4</v>
      </c>
      <c r="B4" s="18" t="s">
        <v>41</v>
      </c>
      <c r="C4" s="2">
        <v>1</v>
      </c>
      <c r="D4" s="2">
        <v>0.4</v>
      </c>
      <c r="E4" s="2">
        <v>0.4</v>
      </c>
      <c r="F4" s="2">
        <v>0.4</v>
      </c>
      <c r="H4" s="2">
        <v>2</v>
      </c>
      <c r="I4" s="2">
        <v>2</v>
      </c>
      <c r="J4" s="2">
        <v>2</v>
      </c>
      <c r="K4" s="2">
        <v>2</v>
      </c>
      <c r="M4" s="2">
        <f>SUM(H4:H24)</f>
        <v>15</v>
      </c>
      <c r="N4" s="2">
        <f t="shared" ref="N4:P4" si="0">SUM(I4:I24)</f>
        <v>14</v>
      </c>
      <c r="O4" s="2">
        <f t="shared" si="0"/>
        <v>20</v>
      </c>
      <c r="P4" s="2">
        <f t="shared" si="0"/>
        <v>20</v>
      </c>
    </row>
    <row r="5" spans="1:16" ht="31" thickBot="1" x14ac:dyDescent="0.25">
      <c r="A5" s="61"/>
      <c r="B5" s="18" t="s">
        <v>42</v>
      </c>
      <c r="C5" s="2">
        <v>0</v>
      </c>
      <c r="D5" s="2">
        <v>0.2</v>
      </c>
      <c r="E5" s="2">
        <v>0.4</v>
      </c>
      <c r="F5" s="2">
        <v>0.4</v>
      </c>
      <c r="H5" s="2">
        <v>2</v>
      </c>
      <c r="I5" s="2">
        <v>1</v>
      </c>
      <c r="J5" s="2">
        <v>3</v>
      </c>
      <c r="K5" s="2">
        <v>3</v>
      </c>
    </row>
    <row r="6" spans="1:16" ht="45.75" customHeight="1" thickBot="1" x14ac:dyDescent="0.25">
      <c r="A6" s="62" t="s">
        <v>43</v>
      </c>
      <c r="B6" s="18" t="s">
        <v>44</v>
      </c>
      <c r="C6" s="2">
        <v>1</v>
      </c>
      <c r="D6" s="2">
        <v>1</v>
      </c>
      <c r="E6" s="2">
        <v>1</v>
      </c>
      <c r="F6" s="2">
        <v>1</v>
      </c>
      <c r="H6" s="2">
        <v>3</v>
      </c>
      <c r="I6" s="2">
        <v>2</v>
      </c>
      <c r="J6" s="2">
        <v>3</v>
      </c>
      <c r="K6" s="2">
        <v>3</v>
      </c>
    </row>
    <row r="7" spans="1:16" ht="31" thickBot="1" x14ac:dyDescent="0.25">
      <c r="A7" s="63"/>
      <c r="B7" s="18" t="s">
        <v>45</v>
      </c>
      <c r="C7" s="2">
        <v>0</v>
      </c>
      <c r="D7" s="2">
        <v>0</v>
      </c>
      <c r="E7" s="2">
        <v>0</v>
      </c>
      <c r="F7" s="2">
        <v>0</v>
      </c>
      <c r="H7" s="2">
        <v>0</v>
      </c>
      <c r="I7" s="2">
        <v>1</v>
      </c>
      <c r="J7" s="2">
        <v>2</v>
      </c>
      <c r="K7" s="2">
        <v>2</v>
      </c>
    </row>
    <row r="8" spans="1:16" ht="31" thickBot="1" x14ac:dyDescent="0.25">
      <c r="A8" s="63"/>
      <c r="B8" s="18" t="s">
        <v>46</v>
      </c>
      <c r="C8" s="2">
        <v>0.1</v>
      </c>
      <c r="D8" s="2">
        <v>0</v>
      </c>
      <c r="E8" s="2">
        <v>0</v>
      </c>
      <c r="F8" s="2">
        <v>0</v>
      </c>
      <c r="H8" s="2">
        <v>1</v>
      </c>
      <c r="I8" s="2">
        <v>0</v>
      </c>
      <c r="J8" s="2">
        <v>0</v>
      </c>
      <c r="K8" s="2">
        <v>0</v>
      </c>
    </row>
    <row r="9" spans="1:16" ht="31" thickBot="1" x14ac:dyDescent="0.25">
      <c r="A9" s="64"/>
      <c r="B9" s="22" t="s">
        <v>47</v>
      </c>
      <c r="C9" s="2">
        <v>0.5</v>
      </c>
      <c r="D9" s="2">
        <v>1.25</v>
      </c>
      <c r="E9" s="2">
        <v>1.25</v>
      </c>
      <c r="F9" s="2">
        <v>1.25</v>
      </c>
      <c r="H9" s="2">
        <v>1</v>
      </c>
      <c r="I9" s="2">
        <v>2</v>
      </c>
      <c r="J9" s="2">
        <v>3</v>
      </c>
      <c r="K9" s="2">
        <v>3</v>
      </c>
    </row>
    <row r="10" spans="1:16" ht="30.75" customHeight="1" thickBot="1" x14ac:dyDescent="0.25">
      <c r="A10" s="60" t="s">
        <v>5</v>
      </c>
      <c r="B10" s="18" t="s">
        <v>48</v>
      </c>
      <c r="C10" s="2">
        <v>0</v>
      </c>
      <c r="D10" s="2">
        <v>0</v>
      </c>
      <c r="E10" s="2">
        <v>0</v>
      </c>
      <c r="F10" s="2">
        <v>0</v>
      </c>
      <c r="H10" s="2">
        <v>0</v>
      </c>
      <c r="I10" s="2">
        <v>0</v>
      </c>
      <c r="J10" s="2">
        <v>0</v>
      </c>
      <c r="K10" s="2">
        <v>0</v>
      </c>
    </row>
    <row r="11" spans="1:16" ht="16" thickBot="1" x14ac:dyDescent="0.25">
      <c r="A11" s="63"/>
      <c r="B11" s="18" t="s">
        <v>49</v>
      </c>
      <c r="C11" s="2">
        <v>0</v>
      </c>
      <c r="D11" s="2">
        <v>0</v>
      </c>
      <c r="E11" s="2">
        <v>0</v>
      </c>
      <c r="F11" s="2">
        <v>0</v>
      </c>
      <c r="H11" s="2">
        <v>0</v>
      </c>
      <c r="I11" s="2">
        <v>0</v>
      </c>
      <c r="J11" s="2">
        <v>0</v>
      </c>
      <c r="K11" s="2">
        <v>0</v>
      </c>
    </row>
    <row r="12" spans="1:16" ht="16" thickBot="1" x14ac:dyDescent="0.25">
      <c r="A12" s="61"/>
      <c r="B12" s="18" t="s">
        <v>50</v>
      </c>
      <c r="C12" s="2">
        <v>0</v>
      </c>
      <c r="D12" s="2">
        <v>0</v>
      </c>
      <c r="E12" s="2">
        <v>0</v>
      </c>
      <c r="F12" s="2">
        <v>0</v>
      </c>
      <c r="H12" s="2">
        <v>0</v>
      </c>
      <c r="I12" s="2">
        <v>0</v>
      </c>
      <c r="J12" s="2">
        <v>0</v>
      </c>
      <c r="K12" s="2">
        <v>0</v>
      </c>
    </row>
    <row r="13" spans="1:16" ht="31" thickBot="1" x14ac:dyDescent="0.25">
      <c r="A13" s="19" t="s">
        <v>51</v>
      </c>
      <c r="B13" s="22" t="s">
        <v>52</v>
      </c>
      <c r="C13" s="2">
        <v>0.1</v>
      </c>
      <c r="D13" s="2">
        <v>0.1</v>
      </c>
      <c r="E13" s="2">
        <v>0.1</v>
      </c>
      <c r="F13" s="2">
        <v>0.1</v>
      </c>
      <c r="H13" s="2">
        <v>1</v>
      </c>
      <c r="I13" s="2">
        <v>1</v>
      </c>
      <c r="J13" s="2">
        <v>1</v>
      </c>
      <c r="K13" s="2">
        <v>1</v>
      </c>
    </row>
    <row r="14" spans="1:16" ht="16" thickBot="1" x14ac:dyDescent="0.25">
      <c r="A14" s="20" t="s">
        <v>38</v>
      </c>
      <c r="B14" s="22" t="s">
        <v>38</v>
      </c>
      <c r="C14" s="2">
        <v>0</v>
      </c>
      <c r="D14" s="2">
        <v>0</v>
      </c>
      <c r="E14" s="2">
        <v>0</v>
      </c>
      <c r="F14" s="2">
        <v>0</v>
      </c>
      <c r="H14" s="2">
        <v>0</v>
      </c>
      <c r="I14" s="2">
        <v>0</v>
      </c>
      <c r="J14" s="2">
        <v>0</v>
      </c>
      <c r="K14" s="2">
        <v>0</v>
      </c>
    </row>
    <row r="15" spans="1:16" ht="15" customHeight="1" x14ac:dyDescent="0.2">
      <c r="A15" s="60" t="s">
        <v>6</v>
      </c>
      <c r="B15" s="65" t="s">
        <v>53</v>
      </c>
      <c r="C15" s="2">
        <v>0</v>
      </c>
      <c r="D15" s="2">
        <v>0.25</v>
      </c>
      <c r="E15" s="2">
        <v>0.25</v>
      </c>
      <c r="F15" s="2">
        <v>0.25</v>
      </c>
      <c r="H15" s="2">
        <v>1</v>
      </c>
      <c r="I15" s="2">
        <v>1</v>
      </c>
      <c r="J15" s="2">
        <v>1</v>
      </c>
      <c r="K15" s="2">
        <v>1</v>
      </c>
    </row>
    <row r="16" spans="1:16" ht="16" thickBot="1" x14ac:dyDescent="0.25">
      <c r="A16" s="61"/>
      <c r="B16" s="66"/>
      <c r="C16" s="4">
        <v>0</v>
      </c>
      <c r="D16" s="4">
        <v>0</v>
      </c>
      <c r="E16" s="4">
        <v>0</v>
      </c>
      <c r="F16" s="4">
        <v>0</v>
      </c>
      <c r="H16" s="4"/>
      <c r="I16" s="4"/>
      <c r="J16" s="4"/>
      <c r="K16" s="4"/>
    </row>
    <row r="17" spans="1:11" ht="16" thickBot="1" x14ac:dyDescent="0.25">
      <c r="A17" s="62" t="s">
        <v>7</v>
      </c>
      <c r="B17" s="18" t="s">
        <v>54</v>
      </c>
      <c r="C17" s="2">
        <v>0</v>
      </c>
      <c r="D17" s="2">
        <v>0</v>
      </c>
      <c r="E17" s="2">
        <v>0</v>
      </c>
      <c r="F17" s="2">
        <v>0</v>
      </c>
      <c r="H17" s="2">
        <v>0</v>
      </c>
      <c r="I17" s="2">
        <v>0</v>
      </c>
      <c r="J17" s="2">
        <v>0</v>
      </c>
      <c r="K17" s="2">
        <v>0</v>
      </c>
    </row>
    <row r="18" spans="1:11" ht="16" thickBot="1" x14ac:dyDescent="0.25">
      <c r="A18" s="61"/>
      <c r="B18" s="18" t="s">
        <v>55</v>
      </c>
      <c r="C18" s="2">
        <v>0</v>
      </c>
      <c r="D18" s="2">
        <v>0</v>
      </c>
      <c r="E18" s="2">
        <v>0</v>
      </c>
      <c r="F18" s="2">
        <v>0</v>
      </c>
      <c r="H18" s="2">
        <v>0</v>
      </c>
      <c r="I18" s="2">
        <v>0</v>
      </c>
      <c r="J18" s="2">
        <v>0</v>
      </c>
      <c r="K18" s="2">
        <v>0</v>
      </c>
    </row>
    <row r="19" spans="1:11" ht="15.75" customHeight="1" thickBot="1" x14ac:dyDescent="0.25">
      <c r="A19" s="62" t="s">
        <v>8</v>
      </c>
      <c r="B19" s="18" t="s">
        <v>56</v>
      </c>
      <c r="C19" s="2">
        <v>0</v>
      </c>
      <c r="D19" s="2">
        <v>0.5</v>
      </c>
      <c r="E19" s="2">
        <v>0.5</v>
      </c>
      <c r="F19" s="2">
        <v>0.5</v>
      </c>
      <c r="H19" s="2">
        <v>2</v>
      </c>
      <c r="I19" s="2">
        <v>1</v>
      </c>
      <c r="J19" s="2">
        <v>1</v>
      </c>
      <c r="K19" s="2">
        <v>1</v>
      </c>
    </row>
    <row r="20" spans="1:11" ht="16" thickBot="1" x14ac:dyDescent="0.25">
      <c r="A20" s="61"/>
      <c r="B20" s="18" t="s">
        <v>57</v>
      </c>
      <c r="C20" s="2">
        <v>0</v>
      </c>
      <c r="D20" s="2">
        <v>0</v>
      </c>
      <c r="E20" s="2">
        <v>0</v>
      </c>
      <c r="F20" s="2">
        <v>0</v>
      </c>
      <c r="H20" s="2">
        <v>0</v>
      </c>
      <c r="I20" s="2">
        <v>0</v>
      </c>
      <c r="J20" s="2">
        <v>0</v>
      </c>
      <c r="K20" s="2">
        <v>0</v>
      </c>
    </row>
    <row r="21" spans="1:11" ht="31" thickBot="1" x14ac:dyDescent="0.25">
      <c r="A21" s="21" t="s">
        <v>9</v>
      </c>
      <c r="B21" s="18" t="s">
        <v>58</v>
      </c>
      <c r="C21" s="2">
        <v>1</v>
      </c>
      <c r="D21" s="2">
        <v>0.25</v>
      </c>
      <c r="E21" s="2">
        <v>0.25</v>
      </c>
      <c r="F21" s="2">
        <v>0.25</v>
      </c>
      <c r="H21" s="2">
        <v>1</v>
      </c>
      <c r="I21" s="2">
        <v>1</v>
      </c>
      <c r="J21" s="2">
        <v>2</v>
      </c>
      <c r="K21" s="2">
        <v>2</v>
      </c>
    </row>
    <row r="22" spans="1:11" ht="16" thickBot="1" x14ac:dyDescent="0.25">
      <c r="A22" s="60" t="s">
        <v>10</v>
      </c>
      <c r="B22" s="18" t="s">
        <v>59</v>
      </c>
      <c r="C22" s="2">
        <v>0</v>
      </c>
      <c r="D22" s="2">
        <v>0</v>
      </c>
      <c r="E22" s="2">
        <v>0</v>
      </c>
      <c r="F22" s="2">
        <v>0</v>
      </c>
      <c r="H22" s="2">
        <v>0</v>
      </c>
      <c r="I22" s="2">
        <v>0</v>
      </c>
      <c r="J22" s="2">
        <v>0</v>
      </c>
      <c r="K22" s="2">
        <v>0</v>
      </c>
    </row>
    <row r="23" spans="1:11" ht="16" thickBot="1" x14ac:dyDescent="0.25">
      <c r="A23" s="61"/>
      <c r="B23" s="18" t="s">
        <v>60</v>
      </c>
      <c r="C23" s="2">
        <v>0.1</v>
      </c>
      <c r="D23" s="2">
        <v>0.1</v>
      </c>
      <c r="E23" s="2">
        <v>0.1</v>
      </c>
      <c r="F23" s="2">
        <v>0.1</v>
      </c>
      <c r="H23" s="2">
        <v>1</v>
      </c>
      <c r="I23" s="2">
        <v>1</v>
      </c>
      <c r="J23" s="2">
        <v>1</v>
      </c>
      <c r="K23" s="2">
        <v>1</v>
      </c>
    </row>
    <row r="24" spans="1:11" ht="16" thickBot="1" x14ac:dyDescent="0.25">
      <c r="A24" s="20" t="s">
        <v>11</v>
      </c>
      <c r="B24" s="22" t="s">
        <v>11</v>
      </c>
      <c r="C24" s="2">
        <v>0</v>
      </c>
      <c r="D24" s="2">
        <v>0.1</v>
      </c>
      <c r="E24" s="2">
        <v>0.1</v>
      </c>
      <c r="F24" s="2">
        <v>0.1</v>
      </c>
      <c r="H24" s="2">
        <v>0</v>
      </c>
      <c r="I24" s="2">
        <v>1</v>
      </c>
      <c r="J24" s="2">
        <v>1</v>
      </c>
      <c r="K24" s="2">
        <v>1</v>
      </c>
    </row>
    <row r="25" spans="1:11" x14ac:dyDescent="0.2">
      <c r="C25">
        <f>SUM(C4:C24)</f>
        <v>3.8000000000000003</v>
      </c>
      <c r="D25">
        <f t="shared" ref="D25:F25" si="1">SUM(D4:D24)</f>
        <v>4.1499999999999995</v>
      </c>
      <c r="E25">
        <f t="shared" si="1"/>
        <v>4.3499999999999996</v>
      </c>
      <c r="F25">
        <f t="shared" si="1"/>
        <v>4.3499999999999996</v>
      </c>
    </row>
  </sheetData>
  <mergeCells count="8">
    <mergeCell ref="B15:B16"/>
    <mergeCell ref="A17:A18"/>
    <mergeCell ref="A19:A20"/>
    <mergeCell ref="A4:A5"/>
    <mergeCell ref="A6:A9"/>
    <mergeCell ref="A10:A12"/>
    <mergeCell ref="A22:A23"/>
    <mergeCell ref="A15:A16"/>
  </mergeCells>
  <pageMargins left="0.7" right="0.7" top="0.75" bottom="0.75" header="0.3" footer="0.3"/>
  <pageSetup orientation="portrait" horizontalDpi="1200" verticalDpi="1200" r:id="rId1"/>
  <headerFooter>
    <oddHeader>&amp;C&amp;"-,Bold"SoCalREN Response to Data Request ORA-A1701013-SoCalREN001
Dated: June 13, 2017</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topLeftCell="O1" zoomScale="90" zoomScaleNormal="90" zoomScalePageLayoutView="90" workbookViewId="0">
      <selection activeCell="U11" sqref="U11"/>
    </sheetView>
  </sheetViews>
  <sheetFormatPr baseColWidth="10" defaultColWidth="8.83203125" defaultRowHeight="15" x14ac:dyDescent="0.2"/>
  <cols>
    <col min="1" max="1" width="30.33203125" customWidth="1"/>
    <col min="2" max="2" width="17.1640625" customWidth="1"/>
    <col min="3" max="10" width="16.5" customWidth="1"/>
    <col min="11" max="11" width="3.33203125" customWidth="1"/>
    <col min="12" max="19" width="16.5" customWidth="1"/>
    <col min="21" max="28" width="16.5" customWidth="1"/>
  </cols>
  <sheetData>
    <row r="1" spans="1:28" x14ac:dyDescent="0.2">
      <c r="A1" s="1" t="s">
        <v>80</v>
      </c>
      <c r="B1" s="36" t="s">
        <v>160</v>
      </c>
      <c r="L1" s="36" t="s">
        <v>166</v>
      </c>
      <c r="U1" s="36" t="s">
        <v>167</v>
      </c>
    </row>
    <row r="2" spans="1:28" ht="16" thickBot="1" x14ac:dyDescent="0.25">
      <c r="C2" s="35"/>
      <c r="L2" s="35"/>
      <c r="U2" s="35"/>
    </row>
    <row r="3" spans="1:28" ht="31" thickBot="1" x14ac:dyDescent="0.25">
      <c r="A3" s="16" t="s">
        <v>39</v>
      </c>
      <c r="B3" s="17" t="s">
        <v>40</v>
      </c>
      <c r="C3" s="32" t="s">
        <v>3</v>
      </c>
      <c r="D3" s="32" t="s">
        <v>65</v>
      </c>
      <c r="E3" s="32" t="s">
        <v>66</v>
      </c>
      <c r="F3" s="32" t="s">
        <v>67</v>
      </c>
      <c r="G3" s="32" t="s">
        <v>72</v>
      </c>
      <c r="H3" s="32" t="s">
        <v>73</v>
      </c>
      <c r="I3" s="32" t="s">
        <v>74</v>
      </c>
      <c r="J3" s="32" t="s">
        <v>75</v>
      </c>
      <c r="K3" s="33"/>
      <c r="L3" s="32" t="s">
        <v>68</v>
      </c>
      <c r="M3" s="32" t="s">
        <v>69</v>
      </c>
      <c r="N3" s="32" t="s">
        <v>70</v>
      </c>
      <c r="O3" s="32" t="s">
        <v>71</v>
      </c>
      <c r="P3" s="32" t="s">
        <v>76</v>
      </c>
      <c r="Q3" s="32" t="s">
        <v>77</v>
      </c>
      <c r="R3" s="32" t="s">
        <v>78</v>
      </c>
      <c r="S3" s="32" t="s">
        <v>79</v>
      </c>
      <c r="U3" s="32" t="s">
        <v>87</v>
      </c>
      <c r="V3" s="32" t="s">
        <v>88</v>
      </c>
      <c r="W3" s="32" t="s">
        <v>89</v>
      </c>
      <c r="X3" s="32" t="s">
        <v>90</v>
      </c>
      <c r="Y3" s="32" t="s">
        <v>91</v>
      </c>
      <c r="Z3" s="32" t="s">
        <v>92</v>
      </c>
      <c r="AA3" s="32" t="s">
        <v>93</v>
      </c>
      <c r="AB3" s="32" t="s">
        <v>94</v>
      </c>
    </row>
    <row r="4" spans="1:28" ht="30.75" customHeight="1" thickBot="1" x14ac:dyDescent="0.25">
      <c r="A4" s="60" t="s">
        <v>4</v>
      </c>
      <c r="B4" s="18" t="s">
        <v>41</v>
      </c>
      <c r="C4" s="2">
        <v>0.5</v>
      </c>
      <c r="D4" s="2">
        <v>0.5</v>
      </c>
      <c r="E4" s="2">
        <v>0.5</v>
      </c>
      <c r="F4" s="2">
        <v>0.5</v>
      </c>
      <c r="G4" s="2">
        <v>0.5</v>
      </c>
      <c r="H4" s="2">
        <v>0.5</v>
      </c>
      <c r="I4" s="2">
        <v>0.5</v>
      </c>
      <c r="J4" s="2">
        <v>0.5</v>
      </c>
      <c r="L4" s="2">
        <v>2</v>
      </c>
      <c r="M4" s="2">
        <v>2</v>
      </c>
      <c r="N4" s="2">
        <v>2</v>
      </c>
      <c r="O4" s="2">
        <v>2</v>
      </c>
      <c r="P4" s="2">
        <v>2</v>
      </c>
      <c r="Q4" s="2">
        <v>2</v>
      </c>
      <c r="R4" s="2">
        <v>2</v>
      </c>
      <c r="S4" s="2">
        <v>2</v>
      </c>
      <c r="U4" s="2">
        <f>SUM(L4:L24)</f>
        <v>20</v>
      </c>
      <c r="V4" s="2">
        <f t="shared" ref="V4:AB4" si="0">SUM(M4:M24)</f>
        <v>20</v>
      </c>
      <c r="W4" s="2">
        <f t="shared" si="0"/>
        <v>20</v>
      </c>
      <c r="X4" s="2">
        <f t="shared" si="0"/>
        <v>20</v>
      </c>
      <c r="Y4" s="2">
        <f t="shared" si="0"/>
        <v>20</v>
      </c>
      <c r="Z4" s="2">
        <f t="shared" si="0"/>
        <v>20</v>
      </c>
      <c r="AA4" s="2">
        <f t="shared" si="0"/>
        <v>20</v>
      </c>
      <c r="AB4" s="2">
        <f t="shared" si="0"/>
        <v>20</v>
      </c>
    </row>
    <row r="5" spans="1:28" ht="31" thickBot="1" x14ac:dyDescent="0.25">
      <c r="A5" s="61"/>
      <c r="B5" s="18" t="s">
        <v>42</v>
      </c>
      <c r="C5" s="2">
        <v>0.5</v>
      </c>
      <c r="D5" s="2">
        <v>0.5</v>
      </c>
      <c r="E5" s="2">
        <v>0.5</v>
      </c>
      <c r="F5" s="2">
        <v>0.5</v>
      </c>
      <c r="G5" s="2">
        <v>0.5</v>
      </c>
      <c r="H5" s="2">
        <v>0.5</v>
      </c>
      <c r="I5" s="2">
        <v>0.5</v>
      </c>
      <c r="J5" s="2">
        <v>0.5</v>
      </c>
      <c r="L5" s="2">
        <v>3</v>
      </c>
      <c r="M5" s="2">
        <v>3</v>
      </c>
      <c r="N5" s="2">
        <v>3</v>
      </c>
      <c r="O5" s="2">
        <v>3</v>
      </c>
      <c r="P5" s="2">
        <v>3</v>
      </c>
      <c r="Q5" s="2">
        <v>3</v>
      </c>
      <c r="R5" s="2">
        <v>3</v>
      </c>
      <c r="S5" s="2">
        <v>3</v>
      </c>
      <c r="U5" s="3"/>
      <c r="V5" s="3"/>
      <c r="W5" s="3"/>
      <c r="X5" s="3"/>
      <c r="Y5" s="3"/>
      <c r="Z5" s="3"/>
      <c r="AA5" s="3"/>
      <c r="AB5" s="3"/>
    </row>
    <row r="6" spans="1:28" ht="45.75" customHeight="1" thickBot="1" x14ac:dyDescent="0.25">
      <c r="A6" s="62" t="s">
        <v>43</v>
      </c>
      <c r="B6" s="18" t="s">
        <v>44</v>
      </c>
      <c r="C6" s="2">
        <v>2</v>
      </c>
      <c r="D6" s="2">
        <v>2</v>
      </c>
      <c r="E6" s="2">
        <v>2</v>
      </c>
      <c r="F6" s="2">
        <v>2</v>
      </c>
      <c r="G6" s="2">
        <v>2</v>
      </c>
      <c r="H6" s="2">
        <v>2</v>
      </c>
      <c r="I6" s="2">
        <v>2</v>
      </c>
      <c r="J6" s="2">
        <v>2</v>
      </c>
      <c r="L6" s="2">
        <v>3</v>
      </c>
      <c r="M6" s="2">
        <v>3</v>
      </c>
      <c r="N6" s="2">
        <v>3</v>
      </c>
      <c r="O6" s="2">
        <v>3</v>
      </c>
      <c r="P6" s="2">
        <v>3</v>
      </c>
      <c r="Q6" s="2">
        <v>3</v>
      </c>
      <c r="R6" s="2">
        <v>3</v>
      </c>
      <c r="S6" s="2">
        <v>3</v>
      </c>
      <c r="U6" s="3"/>
      <c r="V6" s="3"/>
      <c r="W6" s="3"/>
      <c r="X6" s="3"/>
      <c r="Y6" s="3"/>
      <c r="Z6" s="3"/>
      <c r="AA6" s="3"/>
      <c r="AB6" s="3"/>
    </row>
    <row r="7" spans="1:28" ht="31" thickBot="1" x14ac:dyDescent="0.25">
      <c r="A7" s="63"/>
      <c r="B7" s="18" t="s">
        <v>45</v>
      </c>
      <c r="C7" s="2">
        <v>0</v>
      </c>
      <c r="D7" s="2">
        <v>0</v>
      </c>
      <c r="E7" s="2">
        <v>0</v>
      </c>
      <c r="F7" s="2">
        <v>0</v>
      </c>
      <c r="G7" s="2">
        <v>0</v>
      </c>
      <c r="H7" s="2">
        <v>0</v>
      </c>
      <c r="I7" s="2">
        <v>0</v>
      </c>
      <c r="J7" s="2">
        <v>0</v>
      </c>
      <c r="L7" s="2">
        <v>2</v>
      </c>
      <c r="M7" s="2">
        <v>2</v>
      </c>
      <c r="N7" s="2">
        <v>2</v>
      </c>
      <c r="O7" s="2">
        <v>2</v>
      </c>
      <c r="P7" s="2">
        <v>2</v>
      </c>
      <c r="Q7" s="2">
        <v>2</v>
      </c>
      <c r="R7" s="2">
        <v>2</v>
      </c>
      <c r="S7" s="2">
        <v>2</v>
      </c>
      <c r="U7" s="3"/>
      <c r="V7" s="3"/>
      <c r="W7" s="3"/>
      <c r="X7" s="3"/>
      <c r="Y7" s="3"/>
      <c r="Z7" s="3"/>
      <c r="AA7" s="3"/>
      <c r="AB7" s="3"/>
    </row>
    <row r="8" spans="1:28" ht="31" thickBot="1" x14ac:dyDescent="0.25">
      <c r="A8" s="63"/>
      <c r="B8" s="18" t="s">
        <v>46</v>
      </c>
      <c r="C8" s="2">
        <v>0</v>
      </c>
      <c r="D8" s="2">
        <v>0</v>
      </c>
      <c r="E8" s="2">
        <v>0</v>
      </c>
      <c r="F8" s="2">
        <v>0</v>
      </c>
      <c r="G8" s="2">
        <v>0</v>
      </c>
      <c r="H8" s="2">
        <v>0</v>
      </c>
      <c r="I8" s="2">
        <v>0</v>
      </c>
      <c r="J8" s="2">
        <v>0</v>
      </c>
      <c r="L8" s="2">
        <v>0</v>
      </c>
      <c r="M8" s="2">
        <v>0</v>
      </c>
      <c r="N8" s="2">
        <v>0</v>
      </c>
      <c r="O8" s="2">
        <v>0</v>
      </c>
      <c r="P8" s="2">
        <v>0</v>
      </c>
      <c r="Q8" s="2">
        <v>0</v>
      </c>
      <c r="R8" s="2">
        <v>0</v>
      </c>
      <c r="S8" s="2">
        <v>0</v>
      </c>
      <c r="U8" s="3"/>
      <c r="V8" s="3"/>
      <c r="W8" s="3"/>
      <c r="X8" s="3"/>
      <c r="Y8" s="3"/>
      <c r="Z8" s="3"/>
      <c r="AA8" s="3"/>
      <c r="AB8" s="3"/>
    </row>
    <row r="9" spans="1:28" ht="31" thickBot="1" x14ac:dyDescent="0.25">
      <c r="A9" s="64"/>
      <c r="B9" s="22" t="s">
        <v>47</v>
      </c>
      <c r="C9" s="2">
        <v>1</v>
      </c>
      <c r="D9" s="2">
        <v>1</v>
      </c>
      <c r="E9" s="2">
        <v>1</v>
      </c>
      <c r="F9" s="2">
        <v>1</v>
      </c>
      <c r="G9" s="2">
        <v>1</v>
      </c>
      <c r="H9" s="2">
        <v>1</v>
      </c>
      <c r="I9" s="2">
        <v>1</v>
      </c>
      <c r="J9" s="2">
        <v>1</v>
      </c>
      <c r="L9" s="2">
        <v>3</v>
      </c>
      <c r="M9" s="2">
        <v>3</v>
      </c>
      <c r="N9" s="2">
        <v>3</v>
      </c>
      <c r="O9" s="2">
        <v>3</v>
      </c>
      <c r="P9" s="2">
        <v>3</v>
      </c>
      <c r="Q9" s="2">
        <v>3</v>
      </c>
      <c r="R9" s="2">
        <v>3</v>
      </c>
      <c r="S9" s="2">
        <v>3</v>
      </c>
      <c r="U9" s="3"/>
      <c r="V9" s="3"/>
      <c r="W9" s="3"/>
      <c r="X9" s="3"/>
      <c r="Y9" s="3"/>
      <c r="Z9" s="3"/>
      <c r="AA9" s="3"/>
      <c r="AB9" s="3"/>
    </row>
    <row r="10" spans="1:28" ht="30.75" customHeight="1" thickBot="1" x14ac:dyDescent="0.25">
      <c r="A10" s="60" t="s">
        <v>5</v>
      </c>
      <c r="B10" s="18" t="s">
        <v>48</v>
      </c>
      <c r="C10" s="2">
        <v>0</v>
      </c>
      <c r="D10" s="2">
        <v>0</v>
      </c>
      <c r="E10" s="2">
        <v>0</v>
      </c>
      <c r="F10" s="2">
        <v>0</v>
      </c>
      <c r="G10" s="2">
        <v>0</v>
      </c>
      <c r="H10" s="2">
        <v>0</v>
      </c>
      <c r="I10" s="2">
        <v>0</v>
      </c>
      <c r="J10" s="2">
        <v>0</v>
      </c>
      <c r="L10" s="2">
        <v>0</v>
      </c>
      <c r="M10" s="2">
        <v>0</v>
      </c>
      <c r="N10" s="2">
        <v>0</v>
      </c>
      <c r="O10" s="2">
        <v>0</v>
      </c>
      <c r="P10" s="2">
        <v>0</v>
      </c>
      <c r="Q10" s="2">
        <v>0</v>
      </c>
      <c r="R10" s="2">
        <v>0</v>
      </c>
      <c r="S10" s="2">
        <v>0</v>
      </c>
      <c r="U10" s="3"/>
      <c r="V10" s="3"/>
      <c r="W10" s="3"/>
      <c r="X10" s="3"/>
      <c r="Y10" s="3"/>
      <c r="Z10" s="3"/>
      <c r="AA10" s="3"/>
      <c r="AB10" s="3"/>
    </row>
    <row r="11" spans="1:28" ht="16" thickBot="1" x14ac:dyDescent="0.25">
      <c r="A11" s="63"/>
      <c r="B11" s="18" t="s">
        <v>49</v>
      </c>
      <c r="C11" s="2">
        <v>0</v>
      </c>
      <c r="D11" s="2">
        <v>0</v>
      </c>
      <c r="E11" s="2">
        <v>0</v>
      </c>
      <c r="F11" s="2">
        <v>0</v>
      </c>
      <c r="G11" s="2">
        <v>0</v>
      </c>
      <c r="H11" s="2">
        <v>0</v>
      </c>
      <c r="I11" s="2">
        <v>0</v>
      </c>
      <c r="J11" s="2">
        <v>0</v>
      </c>
      <c r="L11" s="2">
        <v>0</v>
      </c>
      <c r="M11" s="2">
        <v>0</v>
      </c>
      <c r="N11" s="2">
        <v>0</v>
      </c>
      <c r="O11" s="2">
        <v>0</v>
      </c>
      <c r="P11" s="2">
        <v>0</v>
      </c>
      <c r="Q11" s="2">
        <v>0</v>
      </c>
      <c r="R11" s="2">
        <v>0</v>
      </c>
      <c r="S11" s="2">
        <v>0</v>
      </c>
      <c r="U11" s="3"/>
      <c r="V11" s="3"/>
      <c r="W11" s="3"/>
      <c r="X11" s="3"/>
      <c r="Y11" s="3"/>
      <c r="Z11" s="3"/>
      <c r="AA11" s="3"/>
      <c r="AB11" s="3"/>
    </row>
    <row r="12" spans="1:28" ht="16" thickBot="1" x14ac:dyDescent="0.25">
      <c r="A12" s="61"/>
      <c r="B12" s="18" t="s">
        <v>50</v>
      </c>
      <c r="C12" s="2">
        <v>0</v>
      </c>
      <c r="D12" s="2">
        <v>0</v>
      </c>
      <c r="E12" s="2">
        <v>0</v>
      </c>
      <c r="F12" s="2">
        <v>0</v>
      </c>
      <c r="G12" s="2">
        <v>0</v>
      </c>
      <c r="H12" s="2">
        <v>0</v>
      </c>
      <c r="I12" s="2">
        <v>0</v>
      </c>
      <c r="J12" s="2">
        <v>0</v>
      </c>
      <c r="L12" s="2">
        <v>0</v>
      </c>
      <c r="M12" s="2">
        <v>0</v>
      </c>
      <c r="N12" s="2">
        <v>0</v>
      </c>
      <c r="O12" s="2">
        <v>0</v>
      </c>
      <c r="P12" s="2">
        <v>0</v>
      </c>
      <c r="Q12" s="2">
        <v>0</v>
      </c>
      <c r="R12" s="2">
        <v>0</v>
      </c>
      <c r="S12" s="2">
        <v>0</v>
      </c>
      <c r="U12" s="3"/>
      <c r="V12" s="3"/>
      <c r="W12" s="3"/>
      <c r="X12" s="3"/>
      <c r="Y12" s="3"/>
      <c r="Z12" s="3"/>
      <c r="AA12" s="3"/>
      <c r="AB12" s="3"/>
    </row>
    <row r="13" spans="1:28" ht="31" thickBot="1" x14ac:dyDescent="0.25">
      <c r="A13" s="19" t="s">
        <v>51</v>
      </c>
      <c r="B13" s="22" t="s">
        <v>52</v>
      </c>
      <c r="C13" s="2">
        <v>0.1</v>
      </c>
      <c r="D13" s="2">
        <v>0.1</v>
      </c>
      <c r="E13" s="2">
        <v>0.1</v>
      </c>
      <c r="F13" s="2">
        <v>0.1</v>
      </c>
      <c r="G13" s="2">
        <v>0.1</v>
      </c>
      <c r="H13" s="2">
        <v>0.1</v>
      </c>
      <c r="I13" s="2">
        <v>0.1</v>
      </c>
      <c r="J13" s="2">
        <v>0.1</v>
      </c>
      <c r="L13" s="2">
        <v>1</v>
      </c>
      <c r="M13" s="2">
        <v>1</v>
      </c>
      <c r="N13" s="2">
        <v>1</v>
      </c>
      <c r="O13" s="2">
        <v>1</v>
      </c>
      <c r="P13" s="2">
        <v>1</v>
      </c>
      <c r="Q13" s="2">
        <v>1</v>
      </c>
      <c r="R13" s="2">
        <v>1</v>
      </c>
      <c r="S13" s="2">
        <v>1</v>
      </c>
      <c r="U13" s="3"/>
      <c r="V13" s="3"/>
      <c r="W13" s="3"/>
      <c r="X13" s="3"/>
      <c r="Y13" s="3"/>
      <c r="Z13" s="3"/>
      <c r="AA13" s="3"/>
      <c r="AB13" s="3"/>
    </row>
    <row r="14" spans="1:28" ht="16" thickBot="1" x14ac:dyDescent="0.25">
      <c r="A14" s="20" t="s">
        <v>38</v>
      </c>
      <c r="B14" s="22" t="s">
        <v>38</v>
      </c>
      <c r="C14" s="2">
        <v>0</v>
      </c>
      <c r="D14" s="2">
        <v>0</v>
      </c>
      <c r="E14" s="2">
        <v>0</v>
      </c>
      <c r="F14" s="2">
        <v>0</v>
      </c>
      <c r="G14" s="2">
        <v>0</v>
      </c>
      <c r="H14" s="2">
        <v>0</v>
      </c>
      <c r="I14" s="2">
        <v>0</v>
      </c>
      <c r="J14" s="2">
        <v>0</v>
      </c>
      <c r="L14" s="2">
        <v>0</v>
      </c>
      <c r="M14" s="2">
        <v>0</v>
      </c>
      <c r="N14" s="2">
        <v>0</v>
      </c>
      <c r="O14" s="2">
        <v>0</v>
      </c>
      <c r="P14" s="2">
        <v>0</v>
      </c>
      <c r="Q14" s="2">
        <v>0</v>
      </c>
      <c r="R14" s="2">
        <v>0</v>
      </c>
      <c r="S14" s="2">
        <v>0</v>
      </c>
      <c r="U14" s="3"/>
      <c r="V14" s="3"/>
      <c r="W14" s="3"/>
      <c r="X14" s="3"/>
      <c r="Y14" s="3"/>
      <c r="Z14" s="3"/>
      <c r="AA14" s="3"/>
      <c r="AB14" s="3"/>
    </row>
    <row r="15" spans="1:28" ht="15" customHeight="1" x14ac:dyDescent="0.2">
      <c r="A15" s="60" t="s">
        <v>6</v>
      </c>
      <c r="B15" s="65" t="s">
        <v>53</v>
      </c>
      <c r="C15" s="2"/>
      <c r="D15" s="2"/>
      <c r="E15" s="2"/>
      <c r="F15" s="2"/>
      <c r="G15" s="2"/>
      <c r="H15" s="2"/>
      <c r="I15" s="2"/>
      <c r="J15" s="2"/>
      <c r="L15" s="2">
        <v>1</v>
      </c>
      <c r="M15" s="2">
        <v>1</v>
      </c>
      <c r="N15" s="2">
        <v>1</v>
      </c>
      <c r="O15" s="2">
        <v>1</v>
      </c>
      <c r="P15" s="2">
        <v>1</v>
      </c>
      <c r="Q15" s="2">
        <v>1</v>
      </c>
      <c r="R15" s="2">
        <v>1</v>
      </c>
      <c r="S15" s="2">
        <v>1</v>
      </c>
      <c r="U15" s="3"/>
      <c r="V15" s="3"/>
      <c r="W15" s="3"/>
      <c r="X15" s="3"/>
      <c r="Y15" s="3"/>
      <c r="Z15" s="3"/>
      <c r="AA15" s="3"/>
      <c r="AB15" s="3"/>
    </row>
    <row r="16" spans="1:28" ht="16" thickBot="1" x14ac:dyDescent="0.25">
      <c r="A16" s="61"/>
      <c r="B16" s="66"/>
      <c r="C16" s="4">
        <v>0.25</v>
      </c>
      <c r="D16" s="4">
        <v>0.25</v>
      </c>
      <c r="E16" s="4">
        <v>0.25</v>
      </c>
      <c r="F16" s="4">
        <v>0.25</v>
      </c>
      <c r="G16" s="4">
        <v>0.25</v>
      </c>
      <c r="H16" s="4">
        <v>0.25</v>
      </c>
      <c r="I16" s="4">
        <v>0.25</v>
      </c>
      <c r="J16" s="4">
        <v>0.25</v>
      </c>
      <c r="L16" s="4"/>
      <c r="M16" s="4"/>
      <c r="N16" s="4"/>
      <c r="O16" s="4"/>
      <c r="P16" s="4"/>
      <c r="Q16" s="4"/>
      <c r="R16" s="4"/>
      <c r="S16" s="4"/>
      <c r="U16" s="34"/>
      <c r="V16" s="3"/>
      <c r="W16" s="34"/>
      <c r="X16" s="3"/>
      <c r="Y16" s="34"/>
      <c r="Z16" s="3"/>
      <c r="AA16" s="34"/>
      <c r="AB16" s="3"/>
    </row>
    <row r="17" spans="1:28" ht="16" thickBot="1" x14ac:dyDescent="0.25">
      <c r="A17" s="62" t="s">
        <v>7</v>
      </c>
      <c r="B17" s="18" t="s">
        <v>54</v>
      </c>
      <c r="C17" s="2">
        <v>0</v>
      </c>
      <c r="D17" s="2">
        <v>0</v>
      </c>
      <c r="E17" s="2">
        <v>0</v>
      </c>
      <c r="F17" s="2">
        <v>0</v>
      </c>
      <c r="G17" s="2">
        <v>0</v>
      </c>
      <c r="H17" s="2">
        <v>0</v>
      </c>
      <c r="I17" s="2">
        <v>0</v>
      </c>
      <c r="J17" s="2">
        <v>0</v>
      </c>
      <c r="L17" s="2">
        <v>0</v>
      </c>
      <c r="M17" s="2">
        <v>0</v>
      </c>
      <c r="N17" s="2">
        <v>0</v>
      </c>
      <c r="O17" s="2">
        <v>0</v>
      </c>
      <c r="P17" s="2">
        <v>0</v>
      </c>
      <c r="Q17" s="2">
        <v>0</v>
      </c>
      <c r="R17" s="2">
        <v>0</v>
      </c>
      <c r="S17" s="2">
        <v>0</v>
      </c>
      <c r="U17" s="3"/>
      <c r="V17" s="3"/>
      <c r="W17" s="3"/>
      <c r="X17" s="3"/>
      <c r="Y17" s="3"/>
      <c r="Z17" s="3"/>
      <c r="AA17" s="3"/>
      <c r="AB17" s="3"/>
    </row>
    <row r="18" spans="1:28" ht="16" thickBot="1" x14ac:dyDescent="0.25">
      <c r="A18" s="61"/>
      <c r="B18" s="18" t="s">
        <v>55</v>
      </c>
      <c r="C18" s="2">
        <v>0</v>
      </c>
      <c r="D18" s="2">
        <v>0</v>
      </c>
      <c r="E18" s="2">
        <v>0</v>
      </c>
      <c r="F18" s="2">
        <v>0</v>
      </c>
      <c r="G18" s="2">
        <v>0</v>
      </c>
      <c r="H18" s="2">
        <v>0</v>
      </c>
      <c r="I18" s="2">
        <v>0</v>
      </c>
      <c r="J18" s="2">
        <v>0</v>
      </c>
      <c r="L18" s="2">
        <v>0</v>
      </c>
      <c r="M18" s="2">
        <v>0</v>
      </c>
      <c r="N18" s="2">
        <v>0</v>
      </c>
      <c r="O18" s="2">
        <v>0</v>
      </c>
      <c r="P18" s="2">
        <v>0</v>
      </c>
      <c r="Q18" s="2">
        <v>0</v>
      </c>
      <c r="R18" s="2">
        <v>0</v>
      </c>
      <c r="S18" s="2">
        <v>0</v>
      </c>
      <c r="U18" s="3"/>
      <c r="V18" s="3"/>
      <c r="W18" s="3"/>
      <c r="X18" s="3"/>
      <c r="Y18" s="3"/>
      <c r="Z18" s="3"/>
      <c r="AA18" s="3"/>
      <c r="AB18" s="3"/>
    </row>
    <row r="19" spans="1:28" ht="15.75" customHeight="1" thickBot="1" x14ac:dyDescent="0.25">
      <c r="A19" s="62" t="s">
        <v>8</v>
      </c>
      <c r="B19" s="18" t="s">
        <v>56</v>
      </c>
      <c r="C19" s="2">
        <v>0.25</v>
      </c>
      <c r="D19" s="2">
        <v>0.25</v>
      </c>
      <c r="E19" s="2">
        <v>0.25</v>
      </c>
      <c r="F19" s="2">
        <v>0.25</v>
      </c>
      <c r="G19" s="2">
        <v>0.25</v>
      </c>
      <c r="H19" s="2">
        <v>0.25</v>
      </c>
      <c r="I19" s="2">
        <v>0.25</v>
      </c>
      <c r="J19" s="2">
        <v>0.25</v>
      </c>
      <c r="L19" s="2">
        <v>1</v>
      </c>
      <c r="M19" s="2">
        <v>1</v>
      </c>
      <c r="N19" s="2">
        <v>1</v>
      </c>
      <c r="O19" s="2">
        <v>1</v>
      </c>
      <c r="P19" s="2">
        <v>1</v>
      </c>
      <c r="Q19" s="2">
        <v>1</v>
      </c>
      <c r="R19" s="2">
        <v>1</v>
      </c>
      <c r="S19" s="2">
        <v>1</v>
      </c>
      <c r="U19" s="3"/>
      <c r="V19" s="3"/>
      <c r="W19" s="3"/>
      <c r="X19" s="3"/>
      <c r="Y19" s="3"/>
      <c r="Z19" s="3"/>
      <c r="AA19" s="3"/>
      <c r="AB19" s="3"/>
    </row>
    <row r="20" spans="1:28" ht="16" thickBot="1" x14ac:dyDescent="0.25">
      <c r="A20" s="61"/>
      <c r="B20" s="18" t="s">
        <v>57</v>
      </c>
      <c r="C20" s="2">
        <v>0</v>
      </c>
      <c r="D20" s="2">
        <v>0</v>
      </c>
      <c r="E20" s="2">
        <v>0</v>
      </c>
      <c r="F20" s="2">
        <v>0</v>
      </c>
      <c r="G20" s="2">
        <v>0</v>
      </c>
      <c r="H20" s="2">
        <v>0</v>
      </c>
      <c r="I20" s="2">
        <v>0</v>
      </c>
      <c r="J20" s="2">
        <v>0</v>
      </c>
      <c r="L20" s="2">
        <v>0</v>
      </c>
      <c r="M20" s="2">
        <v>0</v>
      </c>
      <c r="N20" s="2">
        <v>0</v>
      </c>
      <c r="O20" s="2">
        <v>0</v>
      </c>
      <c r="P20" s="2">
        <v>0</v>
      </c>
      <c r="Q20" s="2">
        <v>0</v>
      </c>
      <c r="R20" s="2">
        <v>0</v>
      </c>
      <c r="S20" s="2">
        <v>0</v>
      </c>
      <c r="U20" s="3"/>
      <c r="V20" s="3"/>
      <c r="W20" s="3"/>
      <c r="X20" s="3"/>
      <c r="Y20" s="3"/>
      <c r="Z20" s="3"/>
      <c r="AA20" s="3"/>
      <c r="AB20" s="3"/>
    </row>
    <row r="21" spans="1:28" ht="31" thickBot="1" x14ac:dyDescent="0.25">
      <c r="A21" s="21" t="s">
        <v>9</v>
      </c>
      <c r="B21" s="18" t="s">
        <v>58</v>
      </c>
      <c r="C21" s="2">
        <v>0.1</v>
      </c>
      <c r="D21" s="2">
        <v>0.1</v>
      </c>
      <c r="E21" s="2">
        <v>0.1</v>
      </c>
      <c r="F21" s="2">
        <v>0.1</v>
      </c>
      <c r="G21" s="2">
        <v>0.1</v>
      </c>
      <c r="H21" s="2">
        <v>0.1</v>
      </c>
      <c r="I21" s="2">
        <v>0.1</v>
      </c>
      <c r="J21" s="2">
        <v>0.1</v>
      </c>
      <c r="L21" s="2">
        <v>2</v>
      </c>
      <c r="M21" s="2">
        <v>2</v>
      </c>
      <c r="N21" s="2">
        <v>2</v>
      </c>
      <c r="O21" s="2">
        <v>2</v>
      </c>
      <c r="P21" s="2">
        <v>2</v>
      </c>
      <c r="Q21" s="2">
        <v>2</v>
      </c>
      <c r="R21" s="2">
        <v>2</v>
      </c>
      <c r="S21" s="2">
        <v>2</v>
      </c>
      <c r="U21" s="3"/>
      <c r="V21" s="3"/>
      <c r="W21" s="3"/>
      <c r="X21" s="3"/>
      <c r="Y21" s="3"/>
      <c r="Z21" s="3"/>
      <c r="AA21" s="3"/>
      <c r="AB21" s="3"/>
    </row>
    <row r="22" spans="1:28" ht="16" thickBot="1" x14ac:dyDescent="0.25">
      <c r="A22" s="60" t="s">
        <v>10</v>
      </c>
      <c r="B22" s="18" t="s">
        <v>59</v>
      </c>
      <c r="C22" s="2">
        <v>0</v>
      </c>
      <c r="D22" s="2">
        <v>0</v>
      </c>
      <c r="E22" s="2">
        <v>0</v>
      </c>
      <c r="F22" s="2">
        <v>0</v>
      </c>
      <c r="G22" s="2">
        <v>0</v>
      </c>
      <c r="H22" s="2">
        <v>0</v>
      </c>
      <c r="I22" s="2">
        <v>0</v>
      </c>
      <c r="J22" s="2">
        <v>0</v>
      </c>
      <c r="L22" s="2">
        <v>0</v>
      </c>
      <c r="M22" s="2">
        <v>0</v>
      </c>
      <c r="N22" s="2">
        <v>0</v>
      </c>
      <c r="O22" s="2">
        <v>0</v>
      </c>
      <c r="P22" s="2">
        <v>0</v>
      </c>
      <c r="Q22" s="2">
        <v>0</v>
      </c>
      <c r="R22" s="2">
        <v>0</v>
      </c>
      <c r="S22" s="2">
        <v>0</v>
      </c>
      <c r="U22" s="3"/>
      <c r="V22" s="3"/>
      <c r="W22" s="3"/>
      <c r="X22" s="3"/>
      <c r="Y22" s="3"/>
      <c r="Z22" s="3"/>
      <c r="AA22" s="3"/>
      <c r="AB22" s="3"/>
    </row>
    <row r="23" spans="1:28" ht="16" thickBot="1" x14ac:dyDescent="0.25">
      <c r="A23" s="61"/>
      <c r="B23" s="18" t="s">
        <v>60</v>
      </c>
      <c r="C23" s="2">
        <v>0.1</v>
      </c>
      <c r="D23" s="2">
        <v>0.1</v>
      </c>
      <c r="E23" s="2">
        <v>0.1</v>
      </c>
      <c r="F23" s="2">
        <v>0.1</v>
      </c>
      <c r="G23" s="2">
        <v>0.1</v>
      </c>
      <c r="H23" s="2">
        <v>0.1</v>
      </c>
      <c r="I23" s="2">
        <v>0.1</v>
      </c>
      <c r="J23" s="2">
        <v>0.1</v>
      </c>
      <c r="L23" s="2">
        <v>1</v>
      </c>
      <c r="M23" s="2">
        <v>1</v>
      </c>
      <c r="N23" s="2">
        <v>1</v>
      </c>
      <c r="O23" s="2">
        <v>1</v>
      </c>
      <c r="P23" s="2">
        <v>1</v>
      </c>
      <c r="Q23" s="2">
        <v>1</v>
      </c>
      <c r="R23" s="2">
        <v>1</v>
      </c>
      <c r="S23" s="2">
        <v>1</v>
      </c>
      <c r="U23" s="3"/>
      <c r="V23" s="3"/>
      <c r="W23" s="3"/>
      <c r="X23" s="3"/>
      <c r="Y23" s="3"/>
      <c r="Z23" s="3"/>
      <c r="AA23" s="3"/>
      <c r="AB23" s="3"/>
    </row>
    <row r="24" spans="1:28" ht="16" thickBot="1" x14ac:dyDescent="0.25">
      <c r="A24" s="20" t="s">
        <v>11</v>
      </c>
      <c r="B24" s="22" t="s">
        <v>11</v>
      </c>
      <c r="C24" s="2">
        <v>0.5</v>
      </c>
      <c r="D24" s="2">
        <v>0.5</v>
      </c>
      <c r="E24" s="2">
        <v>0.5</v>
      </c>
      <c r="F24" s="2">
        <v>0.5</v>
      </c>
      <c r="G24" s="2">
        <v>0.5</v>
      </c>
      <c r="H24" s="2">
        <v>0.5</v>
      </c>
      <c r="I24" s="2">
        <v>0.5</v>
      </c>
      <c r="J24" s="2">
        <v>0.5</v>
      </c>
      <c r="L24" s="2">
        <v>1</v>
      </c>
      <c r="M24" s="2">
        <v>1</v>
      </c>
      <c r="N24" s="2">
        <v>1</v>
      </c>
      <c r="O24" s="2">
        <v>1</v>
      </c>
      <c r="P24" s="2">
        <v>1</v>
      </c>
      <c r="Q24" s="2">
        <v>1</v>
      </c>
      <c r="R24" s="2">
        <v>1</v>
      </c>
      <c r="S24" s="2">
        <v>1</v>
      </c>
      <c r="U24" s="3"/>
      <c r="V24" s="3"/>
      <c r="W24" s="3"/>
      <c r="X24" s="3"/>
      <c r="Y24" s="3"/>
      <c r="Z24" s="3"/>
      <c r="AA24" s="3"/>
      <c r="AB24" s="3"/>
    </row>
    <row r="25" spans="1:28" x14ac:dyDescent="0.2">
      <c r="C25">
        <f>SUM(C4:C24)</f>
        <v>5.2999999999999989</v>
      </c>
      <c r="D25">
        <f t="shared" ref="D25:J25" si="1">SUM(D4:D24)</f>
        <v>5.2999999999999989</v>
      </c>
      <c r="E25">
        <f t="shared" si="1"/>
        <v>5.2999999999999989</v>
      </c>
      <c r="F25">
        <f t="shared" si="1"/>
        <v>5.2999999999999989</v>
      </c>
      <c r="G25">
        <f t="shared" si="1"/>
        <v>5.2999999999999989</v>
      </c>
      <c r="H25">
        <f t="shared" si="1"/>
        <v>5.2999999999999989</v>
      </c>
      <c r="I25">
        <f t="shared" si="1"/>
        <v>5.2999999999999989</v>
      </c>
      <c r="J25">
        <f t="shared" si="1"/>
        <v>5.2999999999999989</v>
      </c>
    </row>
  </sheetData>
  <mergeCells count="8">
    <mergeCell ref="B15:B16"/>
    <mergeCell ref="A17:A18"/>
    <mergeCell ref="A19:A20"/>
    <mergeCell ref="A22:A23"/>
    <mergeCell ref="A4:A5"/>
    <mergeCell ref="A6:A9"/>
    <mergeCell ref="A10:A12"/>
    <mergeCell ref="A15:A16"/>
  </mergeCells>
  <pageMargins left="0.7" right="0.7" top="0.75" bottom="0.75" header="0.3" footer="0.3"/>
  <pageSetup orientation="portrait" horizontalDpi="1200" verticalDpi="1200" r:id="rId1"/>
  <headerFooter>
    <oddHeader>&amp;C&amp;"-,Bold"SoCalREN Response to Data Request ORA-A1701013-SoCalREN001
Dated: June 13, 2017</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
  <sheetViews>
    <sheetView workbookViewId="0">
      <selection activeCell="F3" sqref="F3"/>
    </sheetView>
  </sheetViews>
  <sheetFormatPr baseColWidth="10" defaultColWidth="8.83203125" defaultRowHeight="15" x14ac:dyDescent="0.2"/>
  <cols>
    <col min="1" max="1" width="15.6640625" bestFit="1" customWidth="1"/>
    <col min="2" max="2" width="33.5" bestFit="1" customWidth="1"/>
    <col min="3" max="3" width="82.5" style="11" customWidth="1"/>
    <col min="4" max="4" width="12.5" customWidth="1"/>
    <col min="5" max="5" width="12.83203125" customWidth="1"/>
    <col min="6" max="6" width="15.5" bestFit="1" customWidth="1"/>
    <col min="7" max="7" width="12.5" bestFit="1" customWidth="1"/>
    <col min="8" max="8" width="10.83203125" bestFit="1" customWidth="1"/>
    <col min="9" max="9" width="11.33203125" bestFit="1" customWidth="1"/>
    <col min="10" max="10" width="2.83203125" customWidth="1"/>
    <col min="11" max="11" width="12.5" customWidth="1"/>
    <col min="12" max="12" width="11.5" customWidth="1"/>
    <col min="13" max="14" width="12.5" bestFit="1" customWidth="1"/>
    <col min="15" max="15" width="10.83203125" bestFit="1" customWidth="1"/>
    <col min="16" max="16" width="11.33203125" bestFit="1" customWidth="1"/>
    <col min="17" max="17" width="2.5" customWidth="1"/>
    <col min="18" max="18" width="12.5" customWidth="1"/>
    <col min="19" max="19" width="11.5" customWidth="1"/>
    <col min="20" max="21" width="12.5" bestFit="1" customWidth="1"/>
    <col min="22" max="22" width="10.83203125" bestFit="1" customWidth="1"/>
    <col min="23" max="23" width="11.33203125" bestFit="1" customWidth="1"/>
    <col min="24" max="24" width="4" customWidth="1"/>
    <col min="25" max="25" width="12.5" customWidth="1"/>
    <col min="26" max="26" width="11.5" customWidth="1"/>
    <col min="27" max="28" width="12.5" bestFit="1" customWidth="1"/>
    <col min="29" max="29" width="10.83203125" bestFit="1" customWidth="1"/>
    <col min="30" max="30" width="11.33203125" bestFit="1" customWidth="1"/>
  </cols>
  <sheetData>
    <row r="1" spans="1:30" x14ac:dyDescent="0.2">
      <c r="D1" s="36" t="s">
        <v>161</v>
      </c>
      <c r="F1" s="36" t="s">
        <v>169</v>
      </c>
    </row>
    <row r="2" spans="1:30" x14ac:dyDescent="0.2">
      <c r="D2" s="1" t="s">
        <v>21</v>
      </c>
      <c r="K2" s="1" t="s">
        <v>22</v>
      </c>
      <c r="R2" s="1" t="s">
        <v>23</v>
      </c>
      <c r="Y2" s="1" t="s">
        <v>156</v>
      </c>
    </row>
    <row r="3" spans="1:30" x14ac:dyDescent="0.2">
      <c r="A3" s="1"/>
      <c r="B3" s="1"/>
      <c r="C3" s="12"/>
      <c r="D3" s="5" t="s">
        <v>168</v>
      </c>
      <c r="E3" s="6"/>
      <c r="F3" s="5" t="s">
        <v>170</v>
      </c>
      <c r="G3" s="9"/>
      <c r="H3" s="9"/>
      <c r="I3" s="6"/>
      <c r="J3" s="1"/>
      <c r="K3" s="5" t="s">
        <v>15</v>
      </c>
      <c r="L3" s="6"/>
      <c r="M3" s="5" t="s">
        <v>16</v>
      </c>
      <c r="N3" s="9"/>
      <c r="O3" s="9"/>
      <c r="P3" s="6"/>
      <c r="Q3" s="1"/>
      <c r="R3" s="5" t="s">
        <v>15</v>
      </c>
      <c r="S3" s="9"/>
      <c r="T3" s="9" t="s">
        <v>16</v>
      </c>
      <c r="U3" s="9"/>
      <c r="V3" s="9"/>
      <c r="W3" s="6"/>
      <c r="X3" s="1"/>
      <c r="Y3" s="5" t="s">
        <v>15</v>
      </c>
      <c r="Z3" s="9"/>
      <c r="AA3" s="9" t="s">
        <v>16</v>
      </c>
      <c r="AB3" s="9"/>
      <c r="AC3" s="9"/>
      <c r="AD3" s="6"/>
    </row>
    <row r="4" spans="1:30" x14ac:dyDescent="0.2">
      <c r="A4" s="33" t="s">
        <v>1</v>
      </c>
      <c r="B4" s="33" t="s">
        <v>0</v>
      </c>
      <c r="C4" s="43" t="s">
        <v>12</v>
      </c>
      <c r="D4" s="44" t="s">
        <v>13</v>
      </c>
      <c r="E4" s="45" t="s">
        <v>14</v>
      </c>
      <c r="F4" s="44" t="s">
        <v>17</v>
      </c>
      <c r="G4" s="46" t="s">
        <v>18</v>
      </c>
      <c r="H4" s="46" t="s">
        <v>19</v>
      </c>
      <c r="I4" s="45" t="s">
        <v>20</v>
      </c>
      <c r="J4" s="33"/>
      <c r="K4" s="44" t="s">
        <v>13</v>
      </c>
      <c r="L4" s="45" t="s">
        <v>14</v>
      </c>
      <c r="M4" s="44" t="s">
        <v>17</v>
      </c>
      <c r="N4" s="46" t="s">
        <v>18</v>
      </c>
      <c r="O4" s="46" t="s">
        <v>19</v>
      </c>
      <c r="P4" s="45" t="s">
        <v>20</v>
      </c>
      <c r="Q4" s="33"/>
      <c r="R4" s="44" t="s">
        <v>13</v>
      </c>
      <c r="S4" s="46" t="s">
        <v>14</v>
      </c>
      <c r="T4" s="46" t="s">
        <v>17</v>
      </c>
      <c r="U4" s="46" t="s">
        <v>18</v>
      </c>
      <c r="V4" s="46" t="s">
        <v>19</v>
      </c>
      <c r="W4" s="45" t="s">
        <v>20</v>
      </c>
      <c r="X4" s="33"/>
      <c r="Y4" s="44" t="s">
        <v>13</v>
      </c>
      <c r="Z4" s="46" t="s">
        <v>14</v>
      </c>
      <c r="AA4" s="46" t="s">
        <v>17</v>
      </c>
      <c r="AB4" s="46" t="s">
        <v>18</v>
      </c>
      <c r="AC4" s="46" t="s">
        <v>19</v>
      </c>
      <c r="AD4" s="45" t="s">
        <v>20</v>
      </c>
    </row>
    <row r="5" spans="1:30" ht="98" x14ac:dyDescent="0.2">
      <c r="A5" t="s">
        <v>24</v>
      </c>
      <c r="B5" t="s">
        <v>133</v>
      </c>
      <c r="C5" s="38" t="s">
        <v>95</v>
      </c>
      <c r="D5" s="42">
        <f>E5*2080</f>
        <v>266365.424</v>
      </c>
      <c r="E5" s="42">
        <v>128.06030000000001</v>
      </c>
      <c r="F5" s="42">
        <v>266365.424</v>
      </c>
      <c r="G5" s="42">
        <v>266365.424</v>
      </c>
      <c r="H5" s="42">
        <v>128.06030000000001</v>
      </c>
      <c r="I5" s="42">
        <v>128.06030000000001</v>
      </c>
      <c r="K5" s="42">
        <f>L5*2080</f>
        <v>275508.68799999997</v>
      </c>
      <c r="L5" s="42">
        <v>132.45609999999999</v>
      </c>
      <c r="M5" s="42">
        <v>275508.68799999997</v>
      </c>
      <c r="N5" s="42">
        <v>275508.68799999997</v>
      </c>
      <c r="O5" s="42">
        <v>132.45609999999999</v>
      </c>
      <c r="P5" s="42">
        <v>132.45609999999999</v>
      </c>
      <c r="R5" s="42">
        <f>S5*2080</f>
        <v>293589.08799999999</v>
      </c>
      <c r="S5" s="42">
        <v>141.14859999999999</v>
      </c>
      <c r="T5" s="42">
        <v>293589.08799999999</v>
      </c>
      <c r="U5" s="42">
        <v>293589.08799999999</v>
      </c>
      <c r="V5">
        <v>141.14859999999999</v>
      </c>
      <c r="W5">
        <v>141.14859999999999</v>
      </c>
      <c r="Y5" s="42">
        <f>Z5*2080</f>
        <v>293589.08799999999</v>
      </c>
      <c r="Z5" s="42">
        <v>141.14859999999999</v>
      </c>
      <c r="AA5" s="42">
        <v>293589.08799999999</v>
      </c>
      <c r="AB5" s="42">
        <v>293589.08799999999</v>
      </c>
      <c r="AC5">
        <v>141.14859999999999</v>
      </c>
      <c r="AD5">
        <v>141.14859999999999</v>
      </c>
    </row>
    <row r="6" spans="1:30" ht="28" x14ac:dyDescent="0.2">
      <c r="A6" t="s">
        <v>24</v>
      </c>
      <c r="B6" t="s">
        <v>97</v>
      </c>
      <c r="C6" s="38" t="s">
        <v>96</v>
      </c>
      <c r="D6" s="42">
        <f t="shared" ref="D6:D24" si="0">E6*2080</f>
        <v>0</v>
      </c>
      <c r="E6" s="42">
        <v>0</v>
      </c>
      <c r="F6" s="42">
        <v>0</v>
      </c>
      <c r="G6" s="42">
        <v>0</v>
      </c>
      <c r="H6" s="42">
        <v>0</v>
      </c>
      <c r="I6" s="42">
        <v>0</v>
      </c>
      <c r="K6" s="42">
        <f t="shared" ref="K6:K24" si="1">L6*2080</f>
        <v>0</v>
      </c>
      <c r="L6" s="42">
        <v>0</v>
      </c>
      <c r="M6" s="42">
        <v>0</v>
      </c>
      <c r="N6" s="42">
        <v>0</v>
      </c>
      <c r="O6" s="42">
        <v>0</v>
      </c>
      <c r="P6" s="42">
        <v>0</v>
      </c>
      <c r="R6" s="42">
        <f t="shared" ref="R6:R24" si="2">S6*2080</f>
        <v>238671.05600000001</v>
      </c>
      <c r="S6" s="42">
        <v>114.7457</v>
      </c>
      <c r="T6" s="42">
        <v>238671.05600000001</v>
      </c>
      <c r="U6" s="42">
        <v>238671.05600000001</v>
      </c>
      <c r="V6">
        <v>114.7457</v>
      </c>
      <c r="W6">
        <v>114.7457</v>
      </c>
      <c r="Y6" s="42">
        <f t="shared" ref="Y6" si="3">Z6*2080</f>
        <v>238671.05600000001</v>
      </c>
      <c r="Z6" s="42">
        <v>114.7457</v>
      </c>
      <c r="AA6" s="42">
        <v>238671.05600000001</v>
      </c>
      <c r="AB6" s="42">
        <v>238671.05600000001</v>
      </c>
      <c r="AC6">
        <v>114.7457</v>
      </c>
      <c r="AD6">
        <v>114.7457</v>
      </c>
    </row>
    <row r="7" spans="1:30" ht="28" x14ac:dyDescent="0.2">
      <c r="A7" t="s">
        <v>24</v>
      </c>
      <c r="B7" t="s">
        <v>131</v>
      </c>
      <c r="C7" s="38" t="s">
        <v>102</v>
      </c>
      <c r="D7" s="42">
        <f t="shared" si="0"/>
        <v>199619.11840000001</v>
      </c>
      <c r="E7" s="42">
        <v>95.970730000000003</v>
      </c>
      <c r="F7" s="42">
        <v>199619.11840000001</v>
      </c>
      <c r="G7" s="42">
        <v>199619.11840000001</v>
      </c>
      <c r="H7" s="42">
        <v>95.970730000000003</v>
      </c>
      <c r="I7" s="42">
        <v>95.970730000000003</v>
      </c>
      <c r="K7" s="42">
        <f t="shared" si="1"/>
        <v>206493.1024</v>
      </c>
      <c r="L7" s="42">
        <v>99.275530000000003</v>
      </c>
      <c r="M7" s="42">
        <v>206493.1024</v>
      </c>
      <c r="N7" s="42">
        <v>206493.1024</v>
      </c>
      <c r="O7" s="42">
        <v>99.275530000000003</v>
      </c>
      <c r="P7" s="42">
        <v>99.275530000000003</v>
      </c>
      <c r="R7" s="42">
        <f t="shared" si="2"/>
        <v>220035.29599999997</v>
      </c>
      <c r="S7" s="42">
        <v>105.78619999999999</v>
      </c>
      <c r="T7" s="42">
        <v>220035.29599999997</v>
      </c>
      <c r="U7" s="42">
        <v>220035.29599999997</v>
      </c>
      <c r="V7">
        <v>105.78619999999999</v>
      </c>
      <c r="W7">
        <v>105.78619999999999</v>
      </c>
      <c r="Y7" s="42">
        <f t="shared" ref="Y7" si="4">Z7*2080</f>
        <v>220035.29599999997</v>
      </c>
      <c r="Z7" s="42">
        <v>105.78619999999999</v>
      </c>
      <c r="AA7" s="42">
        <v>220035.29599999997</v>
      </c>
      <c r="AB7" s="42">
        <v>220035.29599999997</v>
      </c>
      <c r="AC7">
        <v>105.78619999999999</v>
      </c>
      <c r="AD7">
        <v>105.78619999999999</v>
      </c>
    </row>
    <row r="8" spans="1:30" ht="28" x14ac:dyDescent="0.2">
      <c r="A8" t="s">
        <v>24</v>
      </c>
      <c r="B8" t="s">
        <v>100</v>
      </c>
      <c r="C8" s="39" t="s">
        <v>99</v>
      </c>
      <c r="D8" s="42">
        <f t="shared" si="0"/>
        <v>88388.123200000002</v>
      </c>
      <c r="E8" s="42">
        <v>42.494289999999999</v>
      </c>
      <c r="F8" s="42">
        <v>88388.123200000002</v>
      </c>
      <c r="G8" s="42">
        <v>88388.123200000002</v>
      </c>
      <c r="H8" s="42">
        <v>42.494289999999999</v>
      </c>
      <c r="I8" s="42">
        <v>42.494289999999999</v>
      </c>
      <c r="K8" s="42">
        <f t="shared" si="1"/>
        <v>91107.016000000003</v>
      </c>
      <c r="L8" s="42">
        <v>43.801450000000003</v>
      </c>
      <c r="M8" s="42">
        <v>91107.016000000003</v>
      </c>
      <c r="N8" s="42">
        <v>91107.016000000003</v>
      </c>
      <c r="O8" s="42">
        <v>43.801450000000003</v>
      </c>
      <c r="P8" s="42">
        <v>43.801450000000003</v>
      </c>
      <c r="R8" s="42">
        <f t="shared" si="2"/>
        <v>97018.376000000004</v>
      </c>
      <c r="S8" s="42">
        <v>46.643450000000001</v>
      </c>
      <c r="T8" s="42">
        <v>97018.376000000004</v>
      </c>
      <c r="U8" s="42">
        <v>97018.376000000004</v>
      </c>
      <c r="V8">
        <v>46.643450000000001</v>
      </c>
      <c r="W8">
        <v>46.643450000000001</v>
      </c>
      <c r="Y8" s="42">
        <f t="shared" ref="Y8" si="5">Z8*2080</f>
        <v>97018.376000000004</v>
      </c>
      <c r="Z8" s="42">
        <v>46.643450000000001</v>
      </c>
      <c r="AA8" s="42">
        <v>97018.376000000004</v>
      </c>
      <c r="AB8" s="42">
        <v>97018.376000000004</v>
      </c>
      <c r="AC8">
        <v>46.643450000000001</v>
      </c>
      <c r="AD8">
        <v>46.643450000000001</v>
      </c>
    </row>
    <row r="9" spans="1:30" ht="56" x14ac:dyDescent="0.2">
      <c r="A9" t="s">
        <v>24</v>
      </c>
      <c r="B9" t="s">
        <v>98</v>
      </c>
      <c r="C9" s="40" t="s">
        <v>101</v>
      </c>
      <c r="D9" s="42">
        <f t="shared" si="0"/>
        <v>0</v>
      </c>
      <c r="E9" s="42">
        <v>0</v>
      </c>
      <c r="F9" s="42">
        <v>0</v>
      </c>
      <c r="G9" s="42">
        <v>0</v>
      </c>
      <c r="H9" s="42">
        <v>0</v>
      </c>
      <c r="I9" s="42">
        <v>0</v>
      </c>
      <c r="K9" s="42">
        <f t="shared" si="1"/>
        <v>0</v>
      </c>
      <c r="L9" s="42">
        <v>0</v>
      </c>
      <c r="M9" s="42">
        <v>0</v>
      </c>
      <c r="N9" s="42">
        <v>0</v>
      </c>
      <c r="O9" s="42">
        <v>0</v>
      </c>
      <c r="P9" s="42">
        <v>0</v>
      </c>
      <c r="R9" s="42">
        <f t="shared" si="2"/>
        <v>213085.18400000001</v>
      </c>
      <c r="S9" s="42">
        <v>102.4448</v>
      </c>
      <c r="T9" s="42">
        <v>213085.18400000001</v>
      </c>
      <c r="U9" s="42">
        <v>213085.18400000001</v>
      </c>
      <c r="V9">
        <v>102.4448</v>
      </c>
      <c r="W9">
        <v>102.4448</v>
      </c>
      <c r="Y9" s="42">
        <f t="shared" ref="Y9" si="6">Z9*2080</f>
        <v>213085.18400000001</v>
      </c>
      <c r="Z9" s="42">
        <v>102.4448</v>
      </c>
      <c r="AA9" s="42">
        <v>213085.18400000001</v>
      </c>
      <c r="AB9" s="42">
        <v>213085.18400000001</v>
      </c>
      <c r="AC9">
        <v>102.4448</v>
      </c>
      <c r="AD9">
        <v>102.4448</v>
      </c>
    </row>
    <row r="10" spans="1:30" ht="28" x14ac:dyDescent="0.2">
      <c r="A10" t="s">
        <v>24</v>
      </c>
      <c r="B10" t="s">
        <v>103</v>
      </c>
      <c r="C10" s="38" t="s">
        <v>102</v>
      </c>
      <c r="D10" s="42">
        <f t="shared" si="0"/>
        <v>0</v>
      </c>
      <c r="E10" s="42">
        <v>0</v>
      </c>
      <c r="F10" s="42">
        <v>0</v>
      </c>
      <c r="G10" s="42">
        <v>0</v>
      </c>
      <c r="H10" s="42">
        <v>0</v>
      </c>
      <c r="I10" s="42">
        <v>0</v>
      </c>
      <c r="K10" s="42">
        <f t="shared" si="1"/>
        <v>0</v>
      </c>
      <c r="L10" s="42">
        <v>0</v>
      </c>
      <c r="M10" s="42">
        <v>0</v>
      </c>
      <c r="N10" s="42">
        <v>0</v>
      </c>
      <c r="O10" s="42">
        <v>0</v>
      </c>
      <c r="P10" s="42">
        <v>0</v>
      </c>
      <c r="R10" s="42">
        <f t="shared" si="2"/>
        <v>180195.704</v>
      </c>
      <c r="S10" s="42">
        <v>86.632549999999995</v>
      </c>
      <c r="T10" s="42">
        <v>180195.704</v>
      </c>
      <c r="U10" s="42">
        <v>180195.704</v>
      </c>
      <c r="V10">
        <v>86.632549999999995</v>
      </c>
      <c r="W10">
        <v>86.632549999999995</v>
      </c>
      <c r="Y10" s="42">
        <f t="shared" ref="Y10" si="7">Z10*2080</f>
        <v>180195.704</v>
      </c>
      <c r="Z10" s="42">
        <v>86.632549999999995</v>
      </c>
      <c r="AA10" s="42">
        <v>180195.704</v>
      </c>
      <c r="AB10" s="42">
        <v>180195.704</v>
      </c>
      <c r="AC10">
        <v>86.632549999999995</v>
      </c>
      <c r="AD10">
        <v>86.632549999999995</v>
      </c>
    </row>
    <row r="11" spans="1:30" ht="28" x14ac:dyDescent="0.2">
      <c r="A11" t="s">
        <v>24</v>
      </c>
      <c r="B11" t="s">
        <v>134</v>
      </c>
      <c r="C11" s="41" t="s">
        <v>118</v>
      </c>
      <c r="D11" s="42">
        <f t="shared" si="0"/>
        <v>75325.119999999995</v>
      </c>
      <c r="E11" s="42">
        <v>36.213999999999999</v>
      </c>
      <c r="F11" s="42">
        <v>75325.119999999995</v>
      </c>
      <c r="G11" s="42">
        <v>75325.119999999995</v>
      </c>
      <c r="H11" s="42">
        <v>36.213999999999999</v>
      </c>
      <c r="I11" s="42">
        <v>36.213999999999999</v>
      </c>
      <c r="K11" s="42">
        <f t="shared" si="1"/>
        <v>77003.680000000008</v>
      </c>
      <c r="L11" s="42">
        <v>37.021000000000001</v>
      </c>
      <c r="M11" s="42">
        <v>77003.680000000008</v>
      </c>
      <c r="N11" s="42">
        <v>77003.680000000008</v>
      </c>
      <c r="O11" s="42">
        <v>37.021000000000001</v>
      </c>
      <c r="P11" s="42">
        <v>37.021000000000001</v>
      </c>
      <c r="R11" s="42">
        <f t="shared" si="2"/>
        <v>80055.039999999994</v>
      </c>
      <c r="S11" s="42">
        <v>38.488</v>
      </c>
      <c r="T11" s="42">
        <v>80055.039999999994</v>
      </c>
      <c r="U11" s="42">
        <v>80055.039999999994</v>
      </c>
      <c r="V11">
        <v>38.488</v>
      </c>
      <c r="W11">
        <v>38.488</v>
      </c>
      <c r="Y11" s="42">
        <f t="shared" ref="Y11" si="8">Z11*2080</f>
        <v>80055.039999999994</v>
      </c>
      <c r="Z11" s="42">
        <v>38.488</v>
      </c>
      <c r="AA11" s="42">
        <v>80055.039999999994</v>
      </c>
      <c r="AB11" s="42">
        <v>80055.039999999994</v>
      </c>
      <c r="AC11">
        <v>38.488</v>
      </c>
      <c r="AD11">
        <v>38.488</v>
      </c>
    </row>
    <row r="12" spans="1:30" ht="28" x14ac:dyDescent="0.2">
      <c r="A12" t="s">
        <v>24</v>
      </c>
      <c r="B12" t="s">
        <v>105</v>
      </c>
      <c r="C12" s="41" t="s">
        <v>119</v>
      </c>
      <c r="D12" s="42">
        <f t="shared" si="0"/>
        <v>119523.04000000001</v>
      </c>
      <c r="E12" s="42">
        <v>57.463000000000001</v>
      </c>
      <c r="F12" s="42">
        <v>119523.04000000001</v>
      </c>
      <c r="G12" s="42">
        <v>119523.04000000001</v>
      </c>
      <c r="H12" s="42">
        <v>57.463000000000001</v>
      </c>
      <c r="I12" s="42">
        <v>57.463000000000001</v>
      </c>
      <c r="K12" s="42">
        <f t="shared" si="1"/>
        <v>122210.40000000001</v>
      </c>
      <c r="L12" s="42">
        <v>58.755000000000003</v>
      </c>
      <c r="M12" s="42">
        <v>122210.40000000001</v>
      </c>
      <c r="N12" s="42">
        <v>122210.40000000001</v>
      </c>
      <c r="O12" s="42">
        <v>58.755000000000003</v>
      </c>
      <c r="P12" s="42">
        <v>58.755000000000003</v>
      </c>
      <c r="R12" s="42">
        <f t="shared" si="2"/>
        <v>127137.92</v>
      </c>
      <c r="S12" s="42">
        <v>61.124000000000002</v>
      </c>
      <c r="T12" s="42">
        <v>127137.92</v>
      </c>
      <c r="U12" s="42">
        <v>127137.92</v>
      </c>
      <c r="V12">
        <v>61.124000000000002</v>
      </c>
      <c r="W12">
        <v>61.124000000000002</v>
      </c>
      <c r="Y12" s="42">
        <f t="shared" ref="Y12" si="9">Z12*2080</f>
        <v>127137.92</v>
      </c>
      <c r="Z12" s="42">
        <v>61.124000000000002</v>
      </c>
      <c r="AA12" s="42">
        <v>127137.92</v>
      </c>
      <c r="AB12" s="42">
        <v>127137.92</v>
      </c>
      <c r="AC12">
        <v>61.124000000000002</v>
      </c>
      <c r="AD12">
        <v>61.124000000000002</v>
      </c>
    </row>
    <row r="13" spans="1:30" ht="42" x14ac:dyDescent="0.2">
      <c r="A13" t="s">
        <v>24</v>
      </c>
      <c r="B13" t="s">
        <v>104</v>
      </c>
      <c r="C13" s="41" t="s">
        <v>120</v>
      </c>
      <c r="D13" s="42">
        <f t="shared" si="0"/>
        <v>160825.6624</v>
      </c>
      <c r="E13" s="42">
        <v>77.320030000000003</v>
      </c>
      <c r="F13" s="42">
        <v>160825.6624</v>
      </c>
      <c r="G13" s="42">
        <v>160825.6624</v>
      </c>
      <c r="H13" s="42">
        <v>77.320030000000003</v>
      </c>
      <c r="I13" s="42">
        <v>77.320030000000003</v>
      </c>
      <c r="K13" s="42">
        <f t="shared" si="1"/>
        <v>165815.99839999998</v>
      </c>
      <c r="L13" s="42">
        <v>79.719229999999996</v>
      </c>
      <c r="M13" s="42">
        <v>165815.99839999998</v>
      </c>
      <c r="N13" s="42">
        <v>165815.99839999998</v>
      </c>
      <c r="O13" s="42">
        <v>79.719229999999996</v>
      </c>
      <c r="P13" s="42">
        <v>79.719229999999996</v>
      </c>
      <c r="R13" s="42">
        <f t="shared" si="2"/>
        <v>176682.6048</v>
      </c>
      <c r="S13" s="42">
        <v>84.943560000000005</v>
      </c>
      <c r="T13" s="42">
        <v>176682.6048</v>
      </c>
      <c r="U13" s="42">
        <v>176682.6048</v>
      </c>
      <c r="V13">
        <v>84.943560000000005</v>
      </c>
      <c r="W13">
        <v>84.943560000000005</v>
      </c>
      <c r="Y13" s="42">
        <f t="shared" ref="Y13" si="10">Z13*2080</f>
        <v>176682.6048</v>
      </c>
      <c r="Z13" s="42">
        <v>84.943560000000005</v>
      </c>
      <c r="AA13" s="42">
        <v>176682.6048</v>
      </c>
      <c r="AB13" s="42">
        <v>176682.6048</v>
      </c>
      <c r="AC13">
        <v>84.943560000000005</v>
      </c>
      <c r="AD13">
        <v>84.943560000000005</v>
      </c>
    </row>
    <row r="14" spans="1:30" x14ac:dyDescent="0.2">
      <c r="A14" t="s">
        <v>24</v>
      </c>
      <c r="B14" t="s">
        <v>106</v>
      </c>
      <c r="C14" s="38"/>
      <c r="D14" s="42">
        <f t="shared" si="0"/>
        <v>0</v>
      </c>
      <c r="E14" s="42">
        <v>0</v>
      </c>
      <c r="F14" s="42">
        <v>0</v>
      </c>
      <c r="G14" s="42">
        <v>0</v>
      </c>
      <c r="H14" s="42">
        <v>0</v>
      </c>
      <c r="I14" s="42">
        <v>0</v>
      </c>
      <c r="K14" s="42">
        <f t="shared" si="1"/>
        <v>0</v>
      </c>
      <c r="L14" s="42">
        <v>0</v>
      </c>
      <c r="M14" s="42">
        <v>0</v>
      </c>
      <c r="N14" s="42">
        <v>0</v>
      </c>
      <c r="O14" s="42">
        <v>0</v>
      </c>
      <c r="P14" s="42">
        <v>0</v>
      </c>
      <c r="R14" s="42">
        <f t="shared" si="2"/>
        <v>128540.27679999999</v>
      </c>
      <c r="S14" s="42">
        <v>61.798209999999997</v>
      </c>
      <c r="T14" s="42">
        <v>128540.27679999999</v>
      </c>
      <c r="U14" s="42">
        <v>128540.27679999999</v>
      </c>
      <c r="V14">
        <v>61.798209999999997</v>
      </c>
      <c r="W14">
        <v>61.798209999999997</v>
      </c>
      <c r="Y14" s="42">
        <f t="shared" ref="Y14" si="11">Z14*2080</f>
        <v>128540.27679999999</v>
      </c>
      <c r="Z14" s="42">
        <v>61.798209999999997</v>
      </c>
      <c r="AA14" s="42">
        <v>128540.27679999999</v>
      </c>
      <c r="AB14" s="42">
        <v>128540.27679999999</v>
      </c>
      <c r="AC14">
        <v>61.798209999999997</v>
      </c>
      <c r="AD14">
        <v>61.798209999999997</v>
      </c>
    </row>
    <row r="15" spans="1:30" ht="28" x14ac:dyDescent="0.2">
      <c r="A15" t="s">
        <v>24</v>
      </c>
      <c r="B15" t="s">
        <v>107</v>
      </c>
      <c r="C15" s="41" t="s">
        <v>121</v>
      </c>
      <c r="D15" s="42">
        <f t="shared" si="0"/>
        <v>219780.49600000001</v>
      </c>
      <c r="E15" s="42">
        <v>105.66370000000001</v>
      </c>
      <c r="F15" s="42">
        <v>219780.49600000001</v>
      </c>
      <c r="G15" s="42">
        <v>219780.49600000001</v>
      </c>
      <c r="H15" s="42">
        <v>105.66370000000001</v>
      </c>
      <c r="I15" s="42">
        <v>105.66370000000001</v>
      </c>
      <c r="K15" s="42">
        <f t="shared" si="1"/>
        <v>227333.6</v>
      </c>
      <c r="L15" s="42">
        <v>109.295</v>
      </c>
      <c r="M15" s="42">
        <v>227333.6</v>
      </c>
      <c r="N15" s="42">
        <v>227333.6</v>
      </c>
      <c r="O15" s="42">
        <v>109.295</v>
      </c>
      <c r="P15" s="42">
        <v>109.295</v>
      </c>
      <c r="R15" s="42">
        <f t="shared" si="2"/>
        <v>242207.68</v>
      </c>
      <c r="S15" s="42">
        <v>116.446</v>
      </c>
      <c r="T15" s="42">
        <v>242207.68</v>
      </c>
      <c r="U15" s="42">
        <v>242207.68</v>
      </c>
      <c r="V15">
        <v>116.446</v>
      </c>
      <c r="W15">
        <v>116.446</v>
      </c>
      <c r="Y15" s="42">
        <f t="shared" ref="Y15" si="12">Z15*2080</f>
        <v>242207.68</v>
      </c>
      <c r="Z15" s="42">
        <v>116.446</v>
      </c>
      <c r="AA15" s="42">
        <v>242207.68</v>
      </c>
      <c r="AB15" s="42">
        <v>242207.68</v>
      </c>
      <c r="AC15">
        <v>116.446</v>
      </c>
      <c r="AD15">
        <v>116.446</v>
      </c>
    </row>
    <row r="16" spans="1:30" ht="42" x14ac:dyDescent="0.2">
      <c r="A16" t="s">
        <v>24</v>
      </c>
      <c r="B16" t="s">
        <v>108</v>
      </c>
      <c r="C16" s="41" t="s">
        <v>122</v>
      </c>
      <c r="D16" s="42">
        <f t="shared" si="0"/>
        <v>286712.40000000002</v>
      </c>
      <c r="E16" s="42">
        <v>137.8425</v>
      </c>
      <c r="F16" s="42">
        <v>286712.40000000002</v>
      </c>
      <c r="G16" s="42">
        <v>286712.40000000002</v>
      </c>
      <c r="H16" s="42">
        <v>137.8425</v>
      </c>
      <c r="I16" s="42">
        <v>137.8425</v>
      </c>
      <c r="K16" s="42">
        <f t="shared" si="1"/>
        <v>296488.39999999997</v>
      </c>
      <c r="L16" s="42">
        <v>142.54249999999999</v>
      </c>
      <c r="M16" s="42">
        <v>296488.39999999997</v>
      </c>
      <c r="N16" s="42">
        <v>296488.39999999997</v>
      </c>
      <c r="O16" s="42">
        <v>142.54249999999999</v>
      </c>
      <c r="P16" s="42">
        <v>142.54249999999999</v>
      </c>
      <c r="R16" s="42">
        <f t="shared" si="2"/>
        <v>311458.15999999997</v>
      </c>
      <c r="S16" s="42">
        <v>149.73949999999999</v>
      </c>
      <c r="T16" s="42">
        <v>311458.15999999997</v>
      </c>
      <c r="U16" s="42">
        <v>311458.15999999997</v>
      </c>
      <c r="V16">
        <v>149.73949999999999</v>
      </c>
      <c r="W16">
        <v>149.73949999999999</v>
      </c>
      <c r="Y16" s="42">
        <f t="shared" ref="Y16" si="13">Z16*2080</f>
        <v>311458.15999999997</v>
      </c>
      <c r="Z16" s="42">
        <v>149.73949999999999</v>
      </c>
      <c r="AA16" s="42">
        <v>311458.15999999997</v>
      </c>
      <c r="AB16" s="42">
        <v>311458.15999999997</v>
      </c>
      <c r="AC16">
        <v>149.73949999999999</v>
      </c>
      <c r="AD16">
        <v>149.73949999999999</v>
      </c>
    </row>
    <row r="17" spans="1:30" ht="28" x14ac:dyDescent="0.2">
      <c r="A17" t="s">
        <v>24</v>
      </c>
      <c r="B17" t="s">
        <v>109</v>
      </c>
      <c r="C17" s="41" t="s">
        <v>123</v>
      </c>
      <c r="D17" s="42">
        <f t="shared" si="0"/>
        <v>242676.51200000002</v>
      </c>
      <c r="E17" s="42">
        <v>116.67140000000001</v>
      </c>
      <c r="F17" s="42">
        <v>242676.51200000002</v>
      </c>
      <c r="G17" s="42">
        <v>242676.51200000002</v>
      </c>
      <c r="H17" s="42">
        <v>116.67140000000001</v>
      </c>
      <c r="I17" s="42">
        <v>116.67140000000001</v>
      </c>
      <c r="K17" s="42">
        <f t="shared" si="1"/>
        <v>250114.38399999999</v>
      </c>
      <c r="L17" s="42">
        <v>120.2473</v>
      </c>
      <c r="M17" s="42">
        <v>250114.38399999999</v>
      </c>
      <c r="N17" s="42">
        <v>250114.38399999999</v>
      </c>
      <c r="O17" s="42">
        <v>120.2473</v>
      </c>
      <c r="P17" s="42">
        <v>120.2473</v>
      </c>
      <c r="R17" s="42">
        <f t="shared" si="2"/>
        <v>262731.03999999998</v>
      </c>
      <c r="S17" s="42">
        <v>126.313</v>
      </c>
      <c r="T17" s="42">
        <v>262731.03999999998</v>
      </c>
      <c r="U17" s="42">
        <v>262731.03999999998</v>
      </c>
      <c r="V17">
        <v>126.313</v>
      </c>
      <c r="W17">
        <v>126.313</v>
      </c>
      <c r="Y17" s="42">
        <f t="shared" ref="Y17" si="14">Z17*2080</f>
        <v>262731.03999999998</v>
      </c>
      <c r="Z17" s="42">
        <v>126.313</v>
      </c>
      <c r="AA17" s="42">
        <v>262731.03999999998</v>
      </c>
      <c r="AB17" s="42">
        <v>262731.03999999998</v>
      </c>
      <c r="AC17">
        <v>126.313</v>
      </c>
      <c r="AD17">
        <v>126.313</v>
      </c>
    </row>
    <row r="18" spans="1:30" x14ac:dyDescent="0.2">
      <c r="A18" t="s">
        <v>24</v>
      </c>
      <c r="B18" t="s">
        <v>111</v>
      </c>
      <c r="C18" s="41" t="s">
        <v>125</v>
      </c>
      <c r="D18" s="42">
        <f t="shared" si="0"/>
        <v>0</v>
      </c>
      <c r="E18" s="42">
        <v>0</v>
      </c>
      <c r="F18" s="42">
        <v>0</v>
      </c>
      <c r="G18" s="42">
        <v>0</v>
      </c>
      <c r="H18" s="42">
        <v>0</v>
      </c>
      <c r="I18" s="42">
        <v>0</v>
      </c>
      <c r="K18" s="42">
        <f t="shared" si="1"/>
        <v>0</v>
      </c>
      <c r="L18" s="42">
        <v>0</v>
      </c>
      <c r="M18" s="42">
        <v>0</v>
      </c>
      <c r="N18" s="42">
        <v>0</v>
      </c>
      <c r="O18" s="42">
        <v>0</v>
      </c>
      <c r="P18" s="42">
        <v>0</v>
      </c>
      <c r="R18" s="42">
        <f t="shared" si="2"/>
        <v>0</v>
      </c>
      <c r="S18" s="42">
        <v>0</v>
      </c>
      <c r="T18" s="42">
        <v>0</v>
      </c>
      <c r="U18" s="42">
        <v>0</v>
      </c>
      <c r="V18">
        <v>0</v>
      </c>
      <c r="W18">
        <v>0</v>
      </c>
      <c r="Y18" s="42">
        <f t="shared" ref="Y18" si="15">Z18*2080</f>
        <v>0</v>
      </c>
      <c r="Z18" s="42">
        <v>0</v>
      </c>
      <c r="AA18" s="42">
        <v>0</v>
      </c>
      <c r="AB18" s="42">
        <v>0</v>
      </c>
      <c r="AC18">
        <v>0</v>
      </c>
      <c r="AD18">
        <v>0</v>
      </c>
    </row>
    <row r="19" spans="1:30" ht="28" x14ac:dyDescent="0.2">
      <c r="A19" t="s">
        <v>24</v>
      </c>
      <c r="B19" t="s">
        <v>110</v>
      </c>
      <c r="C19" s="41" t="s">
        <v>124</v>
      </c>
      <c r="D19" s="42">
        <f t="shared" si="0"/>
        <v>200536.41919999997</v>
      </c>
      <c r="E19" s="42">
        <v>96.411739999999995</v>
      </c>
      <c r="F19" s="42">
        <v>200536.41919999997</v>
      </c>
      <c r="G19" s="42">
        <v>200536.41919999997</v>
      </c>
      <c r="H19" s="42">
        <v>96.411739999999995</v>
      </c>
      <c r="I19" s="42">
        <v>96.411739999999995</v>
      </c>
      <c r="K19" s="42">
        <f t="shared" si="1"/>
        <v>207374.64799999999</v>
      </c>
      <c r="L19" s="42">
        <v>99.699349999999995</v>
      </c>
      <c r="M19" s="42">
        <v>207374.64799999999</v>
      </c>
      <c r="N19" s="42">
        <v>207374.64799999999</v>
      </c>
      <c r="O19" s="42">
        <v>99.699349999999995</v>
      </c>
      <c r="P19" s="42">
        <v>99.699349999999995</v>
      </c>
      <c r="R19" s="42">
        <f t="shared" si="2"/>
        <v>217838.19200000001</v>
      </c>
      <c r="S19" s="42">
        <v>104.7299</v>
      </c>
      <c r="T19" s="42">
        <v>217838.19200000001</v>
      </c>
      <c r="U19" s="42">
        <v>217838.19200000001</v>
      </c>
      <c r="V19">
        <v>104.7299</v>
      </c>
      <c r="W19">
        <v>104.7299</v>
      </c>
      <c r="Y19" s="42">
        <f t="shared" ref="Y19" si="16">Z19*2080</f>
        <v>217838.19200000001</v>
      </c>
      <c r="Z19" s="42">
        <v>104.7299</v>
      </c>
      <c r="AA19" s="42">
        <v>217838.19200000001</v>
      </c>
      <c r="AB19" s="42">
        <v>217838.19200000001</v>
      </c>
      <c r="AC19">
        <v>104.7299</v>
      </c>
      <c r="AD19">
        <v>104.7299</v>
      </c>
    </row>
    <row r="20" spans="1:30" ht="28" x14ac:dyDescent="0.2">
      <c r="A20" t="s">
        <v>24</v>
      </c>
      <c r="B20" t="s">
        <v>112</v>
      </c>
      <c r="C20" s="41" t="s">
        <v>126</v>
      </c>
      <c r="D20" s="42">
        <f t="shared" si="0"/>
        <v>0</v>
      </c>
      <c r="E20" s="42">
        <v>0</v>
      </c>
      <c r="F20" s="42">
        <v>0</v>
      </c>
      <c r="G20" s="42">
        <v>0</v>
      </c>
      <c r="H20" s="42">
        <v>0</v>
      </c>
      <c r="I20" s="42">
        <v>0</v>
      </c>
      <c r="K20" s="42">
        <f t="shared" si="1"/>
        <v>0</v>
      </c>
      <c r="L20" s="42">
        <v>0</v>
      </c>
      <c r="M20" s="42">
        <v>0</v>
      </c>
      <c r="N20" s="42">
        <v>0</v>
      </c>
      <c r="O20" s="42">
        <v>0</v>
      </c>
      <c r="P20" s="42">
        <v>0</v>
      </c>
      <c r="R20" s="42">
        <f t="shared" si="2"/>
        <v>207045.90400000001</v>
      </c>
      <c r="S20" s="42">
        <v>99.541300000000007</v>
      </c>
      <c r="T20" s="42">
        <v>207045.90400000001</v>
      </c>
      <c r="U20" s="42">
        <v>207045.90400000001</v>
      </c>
      <c r="V20">
        <v>99.541300000000007</v>
      </c>
      <c r="W20">
        <v>99.541300000000007</v>
      </c>
      <c r="Y20" s="42">
        <f t="shared" ref="Y20" si="17">Z20*2080</f>
        <v>207045.90400000001</v>
      </c>
      <c r="Z20" s="42">
        <v>99.541300000000007</v>
      </c>
      <c r="AA20" s="42">
        <v>207045.90400000001</v>
      </c>
      <c r="AB20" s="42">
        <v>207045.90400000001</v>
      </c>
      <c r="AC20">
        <v>99.541300000000007</v>
      </c>
      <c r="AD20">
        <v>99.541300000000007</v>
      </c>
    </row>
    <row r="21" spans="1:30" ht="28" x14ac:dyDescent="0.2">
      <c r="A21" t="s">
        <v>24</v>
      </c>
      <c r="B21" t="s">
        <v>114</v>
      </c>
      <c r="C21" s="41" t="s">
        <v>127</v>
      </c>
      <c r="D21" s="42">
        <f t="shared" si="0"/>
        <v>294712.70399999997</v>
      </c>
      <c r="E21" s="42">
        <v>141.68879999999999</v>
      </c>
      <c r="F21" s="42">
        <v>294712.70399999997</v>
      </c>
      <c r="G21" s="42">
        <v>294712.70399999997</v>
      </c>
      <c r="H21" s="42">
        <v>141.68879999999999</v>
      </c>
      <c r="I21" s="42">
        <v>141.68879999999999</v>
      </c>
      <c r="K21" s="42">
        <f t="shared" si="1"/>
        <v>304866.22399999999</v>
      </c>
      <c r="L21" s="42">
        <v>146.5703</v>
      </c>
      <c r="M21" s="42">
        <v>304866.22399999999</v>
      </c>
      <c r="N21" s="42">
        <v>304866.22399999999</v>
      </c>
      <c r="O21" s="42">
        <v>146.5703</v>
      </c>
      <c r="P21" s="42">
        <v>146.5703</v>
      </c>
      <c r="R21" s="42">
        <f t="shared" si="2"/>
        <v>324809.68</v>
      </c>
      <c r="S21" s="42">
        <v>156.1585</v>
      </c>
      <c r="T21" s="42">
        <v>324809.68</v>
      </c>
      <c r="U21" s="42">
        <v>324809.68</v>
      </c>
      <c r="V21">
        <v>156.1585</v>
      </c>
      <c r="W21">
        <v>156.1585</v>
      </c>
      <c r="Y21" s="42">
        <f t="shared" ref="Y21" si="18">Z21*2080</f>
        <v>324809.68</v>
      </c>
      <c r="Z21" s="42">
        <v>156.1585</v>
      </c>
      <c r="AA21" s="42">
        <v>324809.68</v>
      </c>
      <c r="AB21" s="42">
        <v>324809.68</v>
      </c>
      <c r="AC21">
        <v>156.1585</v>
      </c>
      <c r="AD21">
        <v>156.1585</v>
      </c>
    </row>
    <row r="22" spans="1:30" ht="42" x14ac:dyDescent="0.2">
      <c r="A22" t="s">
        <v>24</v>
      </c>
      <c r="B22" t="s">
        <v>116</v>
      </c>
      <c r="C22" s="41" t="s">
        <v>128</v>
      </c>
      <c r="D22" s="42">
        <f t="shared" si="0"/>
        <v>130740.2096</v>
      </c>
      <c r="E22" s="42">
        <v>62.855870000000003</v>
      </c>
      <c r="F22" s="42">
        <v>130740.2096</v>
      </c>
      <c r="G22" s="42">
        <v>130740.2096</v>
      </c>
      <c r="H22" s="42">
        <v>62.855870000000003</v>
      </c>
      <c r="I22" s="42">
        <v>62.855870000000003</v>
      </c>
      <c r="K22" s="42">
        <f t="shared" si="1"/>
        <v>134798.26879999999</v>
      </c>
      <c r="L22" s="42">
        <v>64.80686</v>
      </c>
      <c r="M22" s="42">
        <v>134798.26879999999</v>
      </c>
      <c r="N22" s="42">
        <v>134798.26879999999</v>
      </c>
      <c r="O22" s="42">
        <v>64.80686</v>
      </c>
      <c r="P22" s="42">
        <v>64.80686</v>
      </c>
      <c r="R22" s="42">
        <f t="shared" si="2"/>
        <v>143626.97440000001</v>
      </c>
      <c r="S22" s="42">
        <v>69.051429999999996</v>
      </c>
      <c r="T22" s="42">
        <v>143626.97440000001</v>
      </c>
      <c r="U22" s="42">
        <v>143626.97440000001</v>
      </c>
      <c r="V22">
        <v>69.051429999999996</v>
      </c>
      <c r="W22">
        <v>69.051429999999996</v>
      </c>
      <c r="Y22" s="42">
        <f t="shared" ref="Y22" si="19">Z22*2080</f>
        <v>143626.97440000001</v>
      </c>
      <c r="Z22" s="42">
        <v>69.051429999999996</v>
      </c>
      <c r="AA22" s="42">
        <v>143626.97440000001</v>
      </c>
      <c r="AB22" s="42">
        <v>143626.97440000001</v>
      </c>
      <c r="AC22">
        <v>69.051429999999996</v>
      </c>
      <c r="AD22">
        <v>69.051429999999996</v>
      </c>
    </row>
    <row r="23" spans="1:30" x14ac:dyDescent="0.2">
      <c r="A23" t="s">
        <v>24</v>
      </c>
      <c r="B23" t="s">
        <v>117</v>
      </c>
      <c r="C23" s="41" t="s">
        <v>129</v>
      </c>
      <c r="D23" s="42">
        <f t="shared" si="0"/>
        <v>0</v>
      </c>
      <c r="E23" s="42">
        <v>0</v>
      </c>
      <c r="F23" s="42">
        <v>0</v>
      </c>
      <c r="G23" s="42">
        <v>0</v>
      </c>
      <c r="H23" s="42">
        <v>0</v>
      </c>
      <c r="I23" s="42">
        <v>0</v>
      </c>
      <c r="K23" s="42">
        <f t="shared" si="1"/>
        <v>0</v>
      </c>
      <c r="L23" s="42">
        <v>0</v>
      </c>
      <c r="M23" s="42">
        <v>0</v>
      </c>
      <c r="N23" s="42">
        <v>0</v>
      </c>
      <c r="O23" s="42">
        <v>0</v>
      </c>
      <c r="P23" s="42">
        <v>0</v>
      </c>
      <c r="R23" s="42">
        <f t="shared" si="2"/>
        <v>227154.51199999999</v>
      </c>
      <c r="S23" s="42">
        <v>109.2089</v>
      </c>
      <c r="T23" s="42">
        <v>227154.51199999999</v>
      </c>
      <c r="U23" s="42">
        <v>227154.51199999999</v>
      </c>
      <c r="V23">
        <v>109.2089</v>
      </c>
      <c r="W23">
        <v>109.2089</v>
      </c>
      <c r="Y23" s="42">
        <f t="shared" ref="Y23" si="20">Z23*2080</f>
        <v>227154.51199999999</v>
      </c>
      <c r="Z23" s="42">
        <v>109.2089</v>
      </c>
      <c r="AA23" s="42">
        <v>227154.51199999999</v>
      </c>
      <c r="AB23" s="42">
        <v>227154.51199999999</v>
      </c>
      <c r="AC23">
        <v>109.2089</v>
      </c>
      <c r="AD23">
        <v>109.2089</v>
      </c>
    </row>
    <row r="24" spans="1:30" ht="56" x14ac:dyDescent="0.2">
      <c r="A24" t="s">
        <v>24</v>
      </c>
      <c r="B24" t="s">
        <v>113</v>
      </c>
      <c r="C24" s="41" t="s">
        <v>130</v>
      </c>
      <c r="D24" s="42">
        <f t="shared" si="0"/>
        <v>181890.11360000001</v>
      </c>
      <c r="E24" s="42">
        <v>87.44717</v>
      </c>
      <c r="F24" s="42">
        <v>181890.11360000001</v>
      </c>
      <c r="G24" s="42">
        <v>181890.11360000001</v>
      </c>
      <c r="H24" s="42">
        <v>87.44717</v>
      </c>
      <c r="I24" s="42">
        <v>87.44717</v>
      </c>
      <c r="K24" s="42">
        <f t="shared" si="1"/>
        <v>188419.19200000001</v>
      </c>
      <c r="L24" s="42">
        <v>90.586150000000004</v>
      </c>
      <c r="M24" s="42">
        <v>188419.19200000001</v>
      </c>
      <c r="N24" s="42">
        <v>188419.19200000001</v>
      </c>
      <c r="O24" s="42">
        <v>90.586150000000004</v>
      </c>
      <c r="P24" s="42">
        <v>90.586150000000004</v>
      </c>
      <c r="R24" s="42">
        <f t="shared" si="2"/>
        <v>207708.92480000001</v>
      </c>
      <c r="S24" s="42">
        <v>99.860060000000004</v>
      </c>
      <c r="T24" s="42">
        <v>207708.92480000001</v>
      </c>
      <c r="U24" s="42">
        <v>207708.92480000001</v>
      </c>
      <c r="V24">
        <v>99.860060000000004</v>
      </c>
      <c r="W24">
        <v>99.860060000000004</v>
      </c>
      <c r="Y24" s="42">
        <f t="shared" ref="Y24" si="21">Z24*2080</f>
        <v>207708.92480000001</v>
      </c>
      <c r="Z24" s="42">
        <v>99.860060000000004</v>
      </c>
      <c r="AA24" s="42">
        <v>207708.92480000001</v>
      </c>
      <c r="AB24" s="42">
        <v>207708.92480000001</v>
      </c>
      <c r="AC24">
        <v>99.860060000000004</v>
      </c>
      <c r="AD24">
        <v>99.860060000000004</v>
      </c>
    </row>
    <row r="25" spans="1:30" x14ac:dyDescent="0.2">
      <c r="D25" s="42"/>
      <c r="E25" s="42"/>
    </row>
    <row r="27" spans="1:30" x14ac:dyDescent="0.2">
      <c r="A27" s="36" t="s">
        <v>136</v>
      </c>
      <c r="B27" s="50"/>
    </row>
    <row r="28" spans="1:30" x14ac:dyDescent="0.2">
      <c r="A28" s="50" t="s">
        <v>152</v>
      </c>
      <c r="B28" s="50"/>
    </row>
    <row r="29" spans="1:30" x14ac:dyDescent="0.2">
      <c r="A29" s="50" t="s">
        <v>154</v>
      </c>
      <c r="B29" s="50"/>
    </row>
    <row r="30" spans="1:30" x14ac:dyDescent="0.2">
      <c r="A30" s="50" t="s">
        <v>153</v>
      </c>
      <c r="B30" s="50"/>
    </row>
    <row r="31" spans="1:30" x14ac:dyDescent="0.2">
      <c r="A31" s="50" t="s">
        <v>137</v>
      </c>
      <c r="B31" s="50"/>
    </row>
    <row r="32" spans="1:30" x14ac:dyDescent="0.2">
      <c r="A32" s="50" t="s">
        <v>138</v>
      </c>
      <c r="B32" s="50"/>
    </row>
    <row r="33" spans="1:2" x14ac:dyDescent="0.2">
      <c r="A33" s="50" t="s">
        <v>139</v>
      </c>
      <c r="B33" s="50"/>
    </row>
    <row r="34" spans="1:2" x14ac:dyDescent="0.2">
      <c r="A34" s="50" t="s">
        <v>140</v>
      </c>
      <c r="B34" s="50"/>
    </row>
    <row r="35" spans="1:2" x14ac:dyDescent="0.2">
      <c r="A35" s="50" t="s">
        <v>141</v>
      </c>
      <c r="B35" s="50"/>
    </row>
    <row r="36" spans="1:2" x14ac:dyDescent="0.2">
      <c r="A36" s="50" t="s">
        <v>142</v>
      </c>
      <c r="B36" s="50"/>
    </row>
    <row r="37" spans="1:2" x14ac:dyDescent="0.2">
      <c r="A37" s="50" t="s">
        <v>143</v>
      </c>
      <c r="B37" s="50"/>
    </row>
    <row r="38" spans="1:2" x14ac:dyDescent="0.2">
      <c r="A38" s="50" t="s">
        <v>144</v>
      </c>
      <c r="B38" s="50"/>
    </row>
    <row r="39" spans="1:2" x14ac:dyDescent="0.2">
      <c r="A39" s="50" t="s">
        <v>145</v>
      </c>
      <c r="B39" s="50"/>
    </row>
    <row r="40" spans="1:2" x14ac:dyDescent="0.2">
      <c r="A40" s="50" t="s">
        <v>146</v>
      </c>
      <c r="B40" s="50"/>
    </row>
    <row r="41" spans="1:2" x14ac:dyDescent="0.2">
      <c r="A41" s="50" t="s">
        <v>147</v>
      </c>
      <c r="B41" s="50"/>
    </row>
    <row r="42" spans="1:2" x14ac:dyDescent="0.2">
      <c r="A42" s="50" t="s">
        <v>148</v>
      </c>
      <c r="B42" s="50"/>
    </row>
    <row r="43" spans="1:2" x14ac:dyDescent="0.2">
      <c r="A43" s="50" t="s">
        <v>149</v>
      </c>
      <c r="B43" s="50"/>
    </row>
    <row r="44" spans="1:2" x14ac:dyDescent="0.2">
      <c r="A44" s="50" t="s">
        <v>150</v>
      </c>
      <c r="B44" s="50"/>
    </row>
    <row r="45" spans="1:2" x14ac:dyDescent="0.2">
      <c r="A45" s="50" t="s">
        <v>151</v>
      </c>
      <c r="B45" s="50"/>
    </row>
  </sheetData>
  <pageMargins left="0.7" right="0.7" top="0.75" bottom="0.75" header="0.3" footer="0.3"/>
  <pageSetup orientation="portrait" r:id="rId1"/>
  <headerFooter>
    <oddHeader>&amp;C&amp;"-,Bold"SoCalREN Response to Data Request ORA-A1701013-SoCalREN001
Dated: June 13, 2017</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5"/>
  <sheetViews>
    <sheetView workbookViewId="0">
      <selection activeCell="D5" sqref="D5"/>
    </sheetView>
  </sheetViews>
  <sheetFormatPr baseColWidth="10" defaultColWidth="8.83203125" defaultRowHeight="15" x14ac:dyDescent="0.2"/>
  <cols>
    <col min="1" max="1" width="15.6640625" bestFit="1" customWidth="1"/>
    <col min="2" max="2" width="33.5" bestFit="1" customWidth="1"/>
    <col min="3" max="3" width="15.83203125" style="13" customWidth="1"/>
    <col min="4" max="4" width="82.5" style="11" customWidth="1"/>
    <col min="5" max="5" width="12.5" customWidth="1"/>
    <col min="6" max="6" width="13.33203125" customWidth="1"/>
    <col min="7" max="7" width="15.5" bestFit="1" customWidth="1"/>
    <col min="8" max="8" width="12.5" bestFit="1" customWidth="1"/>
    <col min="9" max="9" width="10.83203125" bestFit="1" customWidth="1"/>
    <col min="10" max="10" width="11.33203125" bestFit="1" customWidth="1"/>
    <col min="11" max="11" width="2.83203125" customWidth="1"/>
    <col min="12" max="12" width="12.5" customWidth="1"/>
    <col min="13" max="13" width="11.5" customWidth="1"/>
    <col min="14" max="15" width="12.5" bestFit="1" customWidth="1"/>
    <col min="16" max="16" width="10.83203125" bestFit="1" customWidth="1"/>
    <col min="17" max="17" width="11.33203125" bestFit="1" customWidth="1"/>
    <col min="18" max="18" width="2.5" customWidth="1"/>
    <col min="19" max="19" width="12.5" customWidth="1"/>
    <col min="20" max="20" width="11.5" customWidth="1"/>
    <col min="21" max="22" width="12.5" bestFit="1" customWidth="1"/>
    <col min="23" max="23" width="10.83203125" bestFit="1" customWidth="1"/>
    <col min="24" max="24" width="11.33203125" bestFit="1" customWidth="1"/>
    <col min="25" max="25" width="4" customWidth="1"/>
    <col min="26" max="26" width="12.5" customWidth="1"/>
    <col min="27" max="27" width="11.5" customWidth="1"/>
    <col min="28" max="29" width="12.5" bestFit="1" customWidth="1"/>
    <col min="30" max="30" width="10.83203125" bestFit="1" customWidth="1"/>
    <col min="31" max="31" width="11.33203125" bestFit="1" customWidth="1"/>
    <col min="33" max="33" width="12.5" customWidth="1"/>
    <col min="34" max="34" width="11.5" customWidth="1"/>
    <col min="35" max="36" width="12.5" bestFit="1" customWidth="1"/>
    <col min="37" max="37" width="10.83203125" bestFit="1" customWidth="1"/>
    <col min="38" max="38" width="11.33203125" bestFit="1" customWidth="1"/>
    <col min="40" max="40" width="12.5" customWidth="1"/>
    <col min="41" max="41" width="11.5" customWidth="1"/>
    <col min="42" max="43" width="12.5" bestFit="1" customWidth="1"/>
    <col min="44" max="44" width="10.83203125" bestFit="1" customWidth="1"/>
    <col min="45" max="45" width="11.33203125" bestFit="1" customWidth="1"/>
    <col min="47" max="47" width="12.5" customWidth="1"/>
    <col min="48" max="48" width="11.5" customWidth="1"/>
    <col min="49" max="50" width="12.5" bestFit="1" customWidth="1"/>
    <col min="51" max="51" width="10.83203125" bestFit="1" customWidth="1"/>
    <col min="52" max="52" width="11.33203125" bestFit="1" customWidth="1"/>
    <col min="54" max="54" width="12.5" customWidth="1"/>
    <col min="55" max="55" width="11.5" customWidth="1"/>
    <col min="56" max="57" width="12.5" bestFit="1" customWidth="1"/>
    <col min="58" max="58" width="10.83203125" bestFit="1" customWidth="1"/>
    <col min="59" max="59" width="11.33203125" bestFit="1" customWidth="1"/>
  </cols>
  <sheetData>
    <row r="1" spans="1:59" x14ac:dyDescent="0.2">
      <c r="E1" s="36" t="s">
        <v>171</v>
      </c>
      <c r="F1" s="36"/>
      <c r="G1" s="36" t="s">
        <v>172</v>
      </c>
    </row>
    <row r="2" spans="1:59" x14ac:dyDescent="0.2">
      <c r="B2" s="52" t="s">
        <v>157</v>
      </c>
      <c r="C2" s="53">
        <v>1.034</v>
      </c>
      <c r="E2" s="1" t="s">
        <v>27</v>
      </c>
      <c r="L2" s="1" t="s">
        <v>28</v>
      </c>
      <c r="S2" s="1" t="s">
        <v>29</v>
      </c>
      <c r="Z2" s="1" t="s">
        <v>30</v>
      </c>
      <c r="AG2" s="1" t="s">
        <v>34</v>
      </c>
      <c r="AN2" s="1" t="s">
        <v>33</v>
      </c>
      <c r="AU2" s="1" t="s">
        <v>32</v>
      </c>
      <c r="BB2" s="1" t="s">
        <v>31</v>
      </c>
    </row>
    <row r="3" spans="1:59" x14ac:dyDescent="0.2">
      <c r="A3" s="1"/>
      <c r="B3" s="1"/>
      <c r="C3" s="14"/>
      <c r="D3" s="12"/>
      <c r="E3" s="5" t="s">
        <v>173</v>
      </c>
      <c r="F3" s="6"/>
      <c r="G3" s="5" t="s">
        <v>170</v>
      </c>
      <c r="H3" s="9"/>
      <c r="I3" s="9"/>
      <c r="J3" s="6"/>
      <c r="K3" s="1"/>
      <c r="L3" s="5" t="s">
        <v>15</v>
      </c>
      <c r="M3" s="6"/>
      <c r="N3" s="5" t="s">
        <v>16</v>
      </c>
      <c r="O3" s="9"/>
      <c r="P3" s="9"/>
      <c r="Q3" s="6"/>
      <c r="R3" s="1"/>
      <c r="S3" s="5" t="s">
        <v>15</v>
      </c>
      <c r="T3" s="9"/>
      <c r="U3" s="9" t="s">
        <v>16</v>
      </c>
      <c r="V3" s="9"/>
      <c r="W3" s="9"/>
      <c r="X3" s="6"/>
      <c r="Y3" s="1"/>
      <c r="Z3" s="5" t="s">
        <v>15</v>
      </c>
      <c r="AA3" s="9"/>
      <c r="AB3" s="9" t="s">
        <v>16</v>
      </c>
      <c r="AC3" s="9"/>
      <c r="AD3" s="9"/>
      <c r="AE3" s="6"/>
      <c r="AG3" s="5" t="s">
        <v>15</v>
      </c>
      <c r="AH3" s="9"/>
      <c r="AI3" s="9" t="s">
        <v>16</v>
      </c>
      <c r="AJ3" s="9"/>
      <c r="AK3" s="9"/>
      <c r="AL3" s="6"/>
      <c r="AN3" s="5" t="s">
        <v>15</v>
      </c>
      <c r="AO3" s="9"/>
      <c r="AP3" s="9" t="s">
        <v>16</v>
      </c>
      <c r="AQ3" s="9"/>
      <c r="AR3" s="9"/>
      <c r="AS3" s="6"/>
      <c r="AU3" s="5" t="s">
        <v>15</v>
      </c>
      <c r="AV3" s="9"/>
      <c r="AW3" s="9" t="s">
        <v>16</v>
      </c>
      <c r="AX3" s="9"/>
      <c r="AY3" s="9"/>
      <c r="AZ3" s="6"/>
      <c r="BB3" s="5" t="s">
        <v>15</v>
      </c>
      <c r="BC3" s="9"/>
      <c r="BD3" s="9" t="s">
        <v>16</v>
      </c>
      <c r="BE3" s="9"/>
      <c r="BF3" s="9"/>
      <c r="BG3" s="6"/>
    </row>
    <row r="4" spans="1:59" x14ac:dyDescent="0.2">
      <c r="A4" s="1" t="s">
        <v>1</v>
      </c>
      <c r="B4" s="1" t="s">
        <v>0</v>
      </c>
      <c r="C4" s="15" t="s">
        <v>26</v>
      </c>
      <c r="D4" s="12" t="s">
        <v>12</v>
      </c>
      <c r="E4" s="7" t="s">
        <v>13</v>
      </c>
      <c r="F4" s="8" t="s">
        <v>14</v>
      </c>
      <c r="G4" s="7" t="s">
        <v>17</v>
      </c>
      <c r="H4" s="10" t="s">
        <v>18</v>
      </c>
      <c r="I4" s="10" t="s">
        <v>19</v>
      </c>
      <c r="J4" s="8" t="s">
        <v>20</v>
      </c>
      <c r="K4" s="1"/>
      <c r="L4" s="7" t="s">
        <v>13</v>
      </c>
      <c r="M4" s="8" t="s">
        <v>14</v>
      </c>
      <c r="N4" s="7" t="s">
        <v>17</v>
      </c>
      <c r="O4" s="10" t="s">
        <v>18</v>
      </c>
      <c r="P4" s="10" t="s">
        <v>19</v>
      </c>
      <c r="Q4" s="8" t="s">
        <v>20</v>
      </c>
      <c r="R4" s="1"/>
      <c r="S4" s="7" t="s">
        <v>13</v>
      </c>
      <c r="T4" s="10" t="s">
        <v>14</v>
      </c>
      <c r="U4" s="10" t="s">
        <v>17</v>
      </c>
      <c r="V4" s="10" t="s">
        <v>18</v>
      </c>
      <c r="W4" s="10" t="s">
        <v>19</v>
      </c>
      <c r="X4" s="8" t="s">
        <v>20</v>
      </c>
      <c r="Y4" s="1"/>
      <c r="Z4" s="7" t="s">
        <v>13</v>
      </c>
      <c r="AA4" s="10" t="s">
        <v>14</v>
      </c>
      <c r="AB4" s="10" t="s">
        <v>17</v>
      </c>
      <c r="AC4" s="10" t="s">
        <v>18</v>
      </c>
      <c r="AD4" s="10" t="s">
        <v>19</v>
      </c>
      <c r="AE4" s="8" t="s">
        <v>20</v>
      </c>
      <c r="AG4" s="7" t="s">
        <v>13</v>
      </c>
      <c r="AH4" s="10" t="s">
        <v>14</v>
      </c>
      <c r="AI4" s="10" t="s">
        <v>17</v>
      </c>
      <c r="AJ4" s="10" t="s">
        <v>18</v>
      </c>
      <c r="AK4" s="10" t="s">
        <v>19</v>
      </c>
      <c r="AL4" s="8" t="s">
        <v>20</v>
      </c>
      <c r="AN4" s="7" t="s">
        <v>13</v>
      </c>
      <c r="AO4" s="10" t="s">
        <v>14</v>
      </c>
      <c r="AP4" s="10" t="s">
        <v>17</v>
      </c>
      <c r="AQ4" s="10" t="s">
        <v>18</v>
      </c>
      <c r="AR4" s="10" t="s">
        <v>19</v>
      </c>
      <c r="AS4" s="8" t="s">
        <v>20</v>
      </c>
      <c r="AU4" s="7" t="s">
        <v>13</v>
      </c>
      <c r="AV4" s="10" t="s">
        <v>14</v>
      </c>
      <c r="AW4" s="10" t="s">
        <v>17</v>
      </c>
      <c r="AX4" s="10" t="s">
        <v>18</v>
      </c>
      <c r="AY4" s="10" t="s">
        <v>19</v>
      </c>
      <c r="AZ4" s="8" t="s">
        <v>20</v>
      </c>
      <c r="BB4" s="7" t="s">
        <v>13</v>
      </c>
      <c r="BC4" s="10" t="s">
        <v>14</v>
      </c>
      <c r="BD4" s="10" t="s">
        <v>17</v>
      </c>
      <c r="BE4" s="10" t="s">
        <v>18</v>
      </c>
      <c r="BF4" s="10" t="s">
        <v>19</v>
      </c>
      <c r="BG4" s="8" t="s">
        <v>20</v>
      </c>
    </row>
    <row r="5" spans="1:59" ht="98" x14ac:dyDescent="0.2">
      <c r="A5" t="s">
        <v>24</v>
      </c>
      <c r="B5" t="s">
        <v>25</v>
      </c>
      <c r="C5" s="13">
        <v>1</v>
      </c>
      <c r="D5" s="38" t="s">
        <v>95</v>
      </c>
      <c r="E5" s="42">
        <f>F5*2080</f>
        <v>303571.11699199997</v>
      </c>
      <c r="F5" s="42">
        <f>'Historical Emp Costs'!Z5*'Projected Emp Costs'!$C$2</f>
        <v>145.94765239999998</v>
      </c>
      <c r="G5" s="42">
        <f>E5</f>
        <v>303571.11699199997</v>
      </c>
      <c r="H5" s="42">
        <f>E5</f>
        <v>303571.11699199997</v>
      </c>
      <c r="I5" s="54">
        <f>F5</f>
        <v>145.94765239999998</v>
      </c>
      <c r="J5" s="54">
        <f>F5</f>
        <v>145.94765239999998</v>
      </c>
      <c r="L5" s="42">
        <f>M5*2080</f>
        <v>313892.53496972797</v>
      </c>
      <c r="M5" s="42">
        <f>F5*'Projected Emp Costs'!$C$2</f>
        <v>150.90987258159998</v>
      </c>
      <c r="N5" s="42">
        <f>L5</f>
        <v>313892.53496972797</v>
      </c>
      <c r="O5" s="42">
        <f>L5</f>
        <v>313892.53496972797</v>
      </c>
      <c r="P5" s="54">
        <f>M5</f>
        <v>150.90987258159998</v>
      </c>
      <c r="Q5" s="54">
        <f>M5</f>
        <v>150.90987258159998</v>
      </c>
      <c r="S5" s="42">
        <f>T5*2080</f>
        <v>324564.8811586987</v>
      </c>
      <c r="T5" s="42">
        <f>M5*'Projected Emp Costs'!$C$2</f>
        <v>156.04080824937438</v>
      </c>
      <c r="U5" s="42">
        <f>S5</f>
        <v>324564.8811586987</v>
      </c>
      <c r="V5" s="42">
        <f>S5</f>
        <v>324564.8811586987</v>
      </c>
      <c r="W5" s="54">
        <f>T5</f>
        <v>156.04080824937438</v>
      </c>
      <c r="X5" s="54">
        <f>T5</f>
        <v>156.04080824937438</v>
      </c>
      <c r="Z5" s="42">
        <f>AA5*2080</f>
        <v>335600.0871180945</v>
      </c>
      <c r="AA5" s="42">
        <f>T5*'Projected Emp Costs'!$C$2</f>
        <v>161.34619572985312</v>
      </c>
      <c r="AB5" s="42">
        <f>Z5</f>
        <v>335600.0871180945</v>
      </c>
      <c r="AC5" s="42">
        <f>Z5</f>
        <v>335600.0871180945</v>
      </c>
      <c r="AD5" s="54">
        <f>AA5</f>
        <v>161.34619572985312</v>
      </c>
      <c r="AE5" s="54">
        <f>AA5</f>
        <v>161.34619572985312</v>
      </c>
      <c r="AG5" s="42">
        <f>AH5*2080</f>
        <v>347010.49008010974</v>
      </c>
      <c r="AH5" s="42">
        <f>AA5*'Projected Emp Costs'!$C$2</f>
        <v>166.83196638466814</v>
      </c>
      <c r="AI5" s="42">
        <f>AG5</f>
        <v>347010.49008010974</v>
      </c>
      <c r="AJ5" s="42">
        <f>AG5</f>
        <v>347010.49008010974</v>
      </c>
      <c r="AK5" s="54">
        <f>AH5</f>
        <v>166.83196638466814</v>
      </c>
      <c r="AL5" s="54">
        <f>AH5</f>
        <v>166.83196638466814</v>
      </c>
      <c r="AN5" s="42">
        <f>AO5*2080</f>
        <v>358808.84674283344</v>
      </c>
      <c r="AO5" s="42">
        <f>AH5*'Projected Emp Costs'!$C$2</f>
        <v>172.50425324174685</v>
      </c>
      <c r="AP5" s="42">
        <f>AN5</f>
        <v>358808.84674283344</v>
      </c>
      <c r="AQ5" s="42">
        <f>AN5</f>
        <v>358808.84674283344</v>
      </c>
      <c r="AR5" s="54">
        <f>AO5</f>
        <v>172.50425324174685</v>
      </c>
      <c r="AS5" s="54">
        <f>AO5</f>
        <v>172.50425324174685</v>
      </c>
      <c r="AU5" s="42">
        <f>AV5*2080</f>
        <v>371008.3475320898</v>
      </c>
      <c r="AV5" s="42">
        <f>AO5*'Projected Emp Costs'!$C$2</f>
        <v>178.36939785196626</v>
      </c>
      <c r="AW5" s="42">
        <f>AU5</f>
        <v>371008.3475320898</v>
      </c>
      <c r="AX5" s="42">
        <f>AU5</f>
        <v>371008.3475320898</v>
      </c>
      <c r="AY5" s="54">
        <f>AV5</f>
        <v>178.36939785196626</v>
      </c>
      <c r="AZ5" s="54">
        <f>AV5</f>
        <v>178.36939785196626</v>
      </c>
      <c r="BB5" s="42">
        <f>BC5*2080</f>
        <v>383622.63134818088</v>
      </c>
      <c r="BC5" s="42">
        <f>AV5*'Projected Emp Costs'!$C$2</f>
        <v>184.43395737893312</v>
      </c>
      <c r="BD5" s="42">
        <f>BB5</f>
        <v>383622.63134818088</v>
      </c>
      <c r="BE5" s="42">
        <f>BB5</f>
        <v>383622.63134818088</v>
      </c>
      <c r="BF5" s="54">
        <f>BC5</f>
        <v>184.43395737893312</v>
      </c>
      <c r="BG5" s="54">
        <f>BC5</f>
        <v>184.43395737893312</v>
      </c>
    </row>
    <row r="6" spans="1:59" ht="28" x14ac:dyDescent="0.2">
      <c r="A6" t="s">
        <v>24</v>
      </c>
      <c r="B6" t="s">
        <v>97</v>
      </c>
      <c r="C6" s="13">
        <v>1</v>
      </c>
      <c r="D6" s="38" t="s">
        <v>102</v>
      </c>
      <c r="E6" s="42">
        <f t="shared" ref="E6:E24" si="0">F6*2080</f>
        <v>246785.87190400003</v>
      </c>
      <c r="F6" s="42">
        <f>'Historical Emp Costs'!Z6*'Projected Emp Costs'!$C$2</f>
        <v>118.64705380000001</v>
      </c>
      <c r="G6" s="42">
        <f t="shared" ref="G6:G24" si="1">E6</f>
        <v>246785.87190400003</v>
      </c>
      <c r="H6" s="42">
        <f t="shared" ref="H6:H24" si="2">E6</f>
        <v>246785.87190400003</v>
      </c>
      <c r="I6" s="54">
        <f t="shared" ref="I6:I24" si="3">F6</f>
        <v>118.64705380000001</v>
      </c>
      <c r="J6" s="54">
        <f t="shared" ref="J6:J24" si="4">F6</f>
        <v>118.64705380000001</v>
      </c>
      <c r="L6" s="42">
        <f t="shared" ref="L6:L24" si="5">M6*2080</f>
        <v>255176.591548736</v>
      </c>
      <c r="M6" s="42">
        <f>F6*'Projected Emp Costs'!$C$2</f>
        <v>122.68105362920001</v>
      </c>
      <c r="N6" s="42">
        <f t="shared" ref="N6:N24" si="6">L6</f>
        <v>255176.591548736</v>
      </c>
      <c r="O6" s="42">
        <f t="shared" ref="O6:O24" si="7">L6</f>
        <v>255176.591548736</v>
      </c>
      <c r="P6" s="54">
        <f t="shared" ref="P6:P24" si="8">M6</f>
        <v>122.68105362920001</v>
      </c>
      <c r="Q6" s="54">
        <f t="shared" ref="Q6:Q24" si="9">M6</f>
        <v>122.68105362920001</v>
      </c>
      <c r="S6" s="42">
        <f t="shared" ref="S6:S24" si="10">T6*2080</f>
        <v>263852.59566139308</v>
      </c>
      <c r="T6" s="42">
        <f>M6*'Projected Emp Costs'!$C$2</f>
        <v>126.85220945259282</v>
      </c>
      <c r="U6" s="42">
        <f t="shared" ref="U6:U24" si="11">S6</f>
        <v>263852.59566139308</v>
      </c>
      <c r="V6" s="42">
        <f t="shared" ref="V6:V24" si="12">S6</f>
        <v>263852.59566139308</v>
      </c>
      <c r="W6" s="54">
        <f t="shared" ref="W6:W24" si="13">T6</f>
        <v>126.85220945259282</v>
      </c>
      <c r="X6" s="54">
        <f t="shared" ref="X6:X24" si="14">T6</f>
        <v>126.85220945259282</v>
      </c>
      <c r="Z6" s="42">
        <f t="shared" ref="Z6:Z24" si="15">AA6*2080</f>
        <v>272823.58391388046</v>
      </c>
      <c r="AA6" s="42">
        <f>T6*'Projected Emp Costs'!$C$2</f>
        <v>131.16518457398098</v>
      </c>
      <c r="AB6" s="42">
        <f t="shared" ref="AB6:AB24" si="16">Z6</f>
        <v>272823.58391388046</v>
      </c>
      <c r="AC6" s="42">
        <f t="shared" ref="AC6:AC24" si="17">Z6</f>
        <v>272823.58391388046</v>
      </c>
      <c r="AD6" s="54">
        <f t="shared" ref="AD6:AD24" si="18">AA6</f>
        <v>131.16518457398098</v>
      </c>
      <c r="AE6" s="54">
        <f t="shared" ref="AE6:AE24" si="19">AA6</f>
        <v>131.16518457398098</v>
      </c>
      <c r="AG6" s="42">
        <f t="shared" ref="AG6:AG23" si="20">AH6*2080</f>
        <v>282099.58576695237</v>
      </c>
      <c r="AH6" s="42">
        <f>AA6*'Projected Emp Costs'!$C$2</f>
        <v>135.62480084949632</v>
      </c>
      <c r="AI6" s="42">
        <f t="shared" ref="AI6:AI23" si="21">AG6</f>
        <v>282099.58576695237</v>
      </c>
      <c r="AJ6" s="42">
        <f t="shared" ref="AJ6:AJ23" si="22">AG6</f>
        <v>282099.58576695237</v>
      </c>
      <c r="AK6" s="54">
        <f t="shared" ref="AK6:AK23" si="23">AH6</f>
        <v>135.62480084949632</v>
      </c>
      <c r="AL6" s="54">
        <f t="shared" ref="AL6:AL23" si="24">AH6</f>
        <v>135.62480084949632</v>
      </c>
      <c r="AN6" s="42">
        <f t="shared" ref="AN6:AN23" si="25">AO6*2080</f>
        <v>291690.97168302874</v>
      </c>
      <c r="AO6" s="42">
        <f>AH6*'Projected Emp Costs'!$C$2</f>
        <v>140.23604407837919</v>
      </c>
      <c r="AP6" s="42">
        <f t="shared" ref="AP6:AP23" si="26">AN6</f>
        <v>291690.97168302874</v>
      </c>
      <c r="AQ6" s="42">
        <f t="shared" ref="AQ6:AQ23" si="27">AN6</f>
        <v>291690.97168302874</v>
      </c>
      <c r="AR6" s="54">
        <f t="shared" ref="AR6:AR23" si="28">AO6</f>
        <v>140.23604407837919</v>
      </c>
      <c r="AS6" s="54">
        <f t="shared" ref="AS6:AS23" si="29">AO6</f>
        <v>140.23604407837919</v>
      </c>
      <c r="AU6" s="42">
        <f t="shared" ref="AU6:AU23" si="30">AV6*2080</f>
        <v>301608.46472025168</v>
      </c>
      <c r="AV6" s="42">
        <f>AO6*'Projected Emp Costs'!$C$2</f>
        <v>145.00406957704408</v>
      </c>
      <c r="AW6" s="42">
        <f t="shared" ref="AW6:AW23" si="31">AU6</f>
        <v>301608.46472025168</v>
      </c>
      <c r="AX6" s="42">
        <f t="shared" ref="AX6:AX23" si="32">AU6</f>
        <v>301608.46472025168</v>
      </c>
      <c r="AY6" s="54">
        <f t="shared" ref="AY6:AY23" si="33">AV6</f>
        <v>145.00406957704408</v>
      </c>
      <c r="AZ6" s="54">
        <f t="shared" ref="AZ6:AZ23" si="34">AV6</f>
        <v>145.00406957704408</v>
      </c>
      <c r="BB6" s="42">
        <f t="shared" ref="BB6:BB23" si="35">BC6*2080</f>
        <v>311863.15252074029</v>
      </c>
      <c r="BC6" s="42">
        <f>AV6*'Projected Emp Costs'!$C$2</f>
        <v>149.93420794266359</v>
      </c>
      <c r="BD6" s="42">
        <f t="shared" ref="BD6:BD23" si="36">BB6</f>
        <v>311863.15252074029</v>
      </c>
      <c r="BE6" s="42">
        <f t="shared" ref="BE6:BE23" si="37">BB6</f>
        <v>311863.15252074029</v>
      </c>
      <c r="BF6" s="54">
        <f t="shared" ref="BF6:BF23" si="38">BC6</f>
        <v>149.93420794266359</v>
      </c>
      <c r="BG6" s="54">
        <f t="shared" ref="BG6:BG23" si="39">BC6</f>
        <v>149.93420794266359</v>
      </c>
    </row>
    <row r="7" spans="1:59" ht="28" x14ac:dyDescent="0.2">
      <c r="A7" t="s">
        <v>24</v>
      </c>
      <c r="B7" t="s">
        <v>131</v>
      </c>
      <c r="C7" s="13">
        <v>1</v>
      </c>
      <c r="D7" s="39" t="s">
        <v>99</v>
      </c>
      <c r="E7" s="42">
        <f t="shared" si="0"/>
        <v>227516.49606400001</v>
      </c>
      <c r="F7" s="42">
        <f>'Historical Emp Costs'!Z7*'Projected Emp Costs'!$C$2</f>
        <v>109.3829308</v>
      </c>
      <c r="G7" s="42">
        <f t="shared" si="1"/>
        <v>227516.49606400001</v>
      </c>
      <c r="H7" s="42">
        <f t="shared" si="2"/>
        <v>227516.49606400001</v>
      </c>
      <c r="I7" s="54">
        <f t="shared" si="3"/>
        <v>109.3829308</v>
      </c>
      <c r="J7" s="54">
        <f t="shared" si="4"/>
        <v>109.3829308</v>
      </c>
      <c r="L7" s="42">
        <f t="shared" si="5"/>
        <v>235252.05693017598</v>
      </c>
      <c r="M7" s="42">
        <f>F7*'Projected Emp Costs'!$C$2</f>
        <v>113.1019504472</v>
      </c>
      <c r="N7" s="42">
        <f t="shared" si="6"/>
        <v>235252.05693017598</v>
      </c>
      <c r="O7" s="42">
        <f t="shared" si="7"/>
        <v>235252.05693017598</v>
      </c>
      <c r="P7" s="54">
        <f t="shared" si="8"/>
        <v>113.1019504472</v>
      </c>
      <c r="Q7" s="54">
        <f t="shared" si="9"/>
        <v>113.1019504472</v>
      </c>
      <c r="S7" s="42">
        <f t="shared" si="10"/>
        <v>243250.62686580198</v>
      </c>
      <c r="T7" s="42">
        <f>M7*'Projected Emp Costs'!$C$2</f>
        <v>116.9474167624048</v>
      </c>
      <c r="U7" s="42">
        <f t="shared" si="11"/>
        <v>243250.62686580198</v>
      </c>
      <c r="V7" s="42">
        <f t="shared" si="12"/>
        <v>243250.62686580198</v>
      </c>
      <c r="W7" s="54">
        <f t="shared" si="13"/>
        <v>116.9474167624048</v>
      </c>
      <c r="X7" s="54">
        <f t="shared" si="14"/>
        <v>116.9474167624048</v>
      </c>
      <c r="Z7" s="42">
        <f t="shared" si="15"/>
        <v>251521.14817923924</v>
      </c>
      <c r="AA7" s="42">
        <f>T7*'Projected Emp Costs'!$C$2</f>
        <v>120.92362893232657</v>
      </c>
      <c r="AB7" s="42">
        <f t="shared" si="16"/>
        <v>251521.14817923924</v>
      </c>
      <c r="AC7" s="42">
        <f t="shared" si="17"/>
        <v>251521.14817923924</v>
      </c>
      <c r="AD7" s="54">
        <f t="shared" si="18"/>
        <v>120.92362893232657</v>
      </c>
      <c r="AE7" s="54">
        <f t="shared" si="19"/>
        <v>120.92362893232657</v>
      </c>
      <c r="AG7" s="42">
        <f t="shared" si="20"/>
        <v>260072.86721733341</v>
      </c>
      <c r="AH7" s="42">
        <f>AA7*'Projected Emp Costs'!$C$2</f>
        <v>125.03503231602568</v>
      </c>
      <c r="AI7" s="42">
        <f t="shared" si="21"/>
        <v>260072.86721733341</v>
      </c>
      <c r="AJ7" s="42">
        <f t="shared" si="22"/>
        <v>260072.86721733341</v>
      </c>
      <c r="AK7" s="54">
        <f t="shared" si="23"/>
        <v>125.03503231602568</v>
      </c>
      <c r="AL7" s="54">
        <f t="shared" si="24"/>
        <v>125.03503231602568</v>
      </c>
      <c r="AN7" s="42">
        <f t="shared" si="25"/>
        <v>268915.34470272274</v>
      </c>
      <c r="AO7" s="42">
        <f>AH7*'Projected Emp Costs'!$C$2</f>
        <v>129.28622341477055</v>
      </c>
      <c r="AP7" s="42">
        <f t="shared" si="26"/>
        <v>268915.34470272274</v>
      </c>
      <c r="AQ7" s="42">
        <f t="shared" si="27"/>
        <v>268915.34470272274</v>
      </c>
      <c r="AR7" s="54">
        <f t="shared" si="28"/>
        <v>129.28622341477055</v>
      </c>
      <c r="AS7" s="54">
        <f t="shared" si="29"/>
        <v>129.28622341477055</v>
      </c>
      <c r="AU7" s="42">
        <f t="shared" si="30"/>
        <v>278058.46642261528</v>
      </c>
      <c r="AV7" s="42">
        <f>AO7*'Projected Emp Costs'!$C$2</f>
        <v>133.68195501087274</v>
      </c>
      <c r="AW7" s="42">
        <f t="shared" si="31"/>
        <v>278058.46642261528</v>
      </c>
      <c r="AX7" s="42">
        <f t="shared" si="32"/>
        <v>278058.46642261528</v>
      </c>
      <c r="AY7" s="54">
        <f t="shared" si="33"/>
        <v>133.68195501087274</v>
      </c>
      <c r="AZ7" s="54">
        <f t="shared" si="34"/>
        <v>133.68195501087274</v>
      </c>
      <c r="BB7" s="42">
        <f t="shared" si="35"/>
        <v>287512.45428098424</v>
      </c>
      <c r="BC7" s="42">
        <f>AV7*'Projected Emp Costs'!$C$2</f>
        <v>138.22714148124243</v>
      </c>
      <c r="BD7" s="42">
        <f t="shared" si="36"/>
        <v>287512.45428098424</v>
      </c>
      <c r="BE7" s="42">
        <f t="shared" si="37"/>
        <v>287512.45428098424</v>
      </c>
      <c r="BF7" s="54">
        <f t="shared" si="38"/>
        <v>138.22714148124243</v>
      </c>
      <c r="BG7" s="54">
        <f t="shared" si="39"/>
        <v>138.22714148124243</v>
      </c>
    </row>
    <row r="8" spans="1:59" ht="56" x14ac:dyDescent="0.2">
      <c r="A8" t="s">
        <v>24</v>
      </c>
      <c r="B8" t="s">
        <v>100</v>
      </c>
      <c r="C8" s="13">
        <v>2</v>
      </c>
      <c r="D8" s="40" t="s">
        <v>101</v>
      </c>
      <c r="E8" s="42">
        <f t="shared" si="0"/>
        <v>100317.000784</v>
      </c>
      <c r="F8" s="42">
        <f>'Historical Emp Costs'!Z8*'Projected Emp Costs'!$C$2</f>
        <v>48.229327300000001</v>
      </c>
      <c r="G8" s="42">
        <f t="shared" si="1"/>
        <v>100317.000784</v>
      </c>
      <c r="H8" s="42">
        <f t="shared" si="2"/>
        <v>100317.000784</v>
      </c>
      <c r="I8" s="54">
        <f t="shared" si="3"/>
        <v>48.229327300000001</v>
      </c>
      <c r="J8" s="54">
        <f t="shared" si="4"/>
        <v>48.229327300000001</v>
      </c>
      <c r="L8" s="42">
        <f t="shared" si="5"/>
        <v>103727.778810656</v>
      </c>
      <c r="M8" s="42">
        <f>F8*'Projected Emp Costs'!$C$2</f>
        <v>49.869124428200003</v>
      </c>
      <c r="N8" s="42">
        <f t="shared" si="6"/>
        <v>103727.778810656</v>
      </c>
      <c r="O8" s="42">
        <f t="shared" si="7"/>
        <v>103727.778810656</v>
      </c>
      <c r="P8" s="54">
        <f t="shared" si="8"/>
        <v>49.869124428200003</v>
      </c>
      <c r="Q8" s="54">
        <f t="shared" si="9"/>
        <v>49.869124428200003</v>
      </c>
      <c r="S8" s="42">
        <f t="shared" si="10"/>
        <v>107254.52329021832</v>
      </c>
      <c r="T8" s="42">
        <f>M8*'Projected Emp Costs'!$C$2</f>
        <v>51.564674658758804</v>
      </c>
      <c r="U8" s="42">
        <f t="shared" si="11"/>
        <v>107254.52329021832</v>
      </c>
      <c r="V8" s="42">
        <f t="shared" si="12"/>
        <v>107254.52329021832</v>
      </c>
      <c r="W8" s="54">
        <f t="shared" si="13"/>
        <v>51.564674658758804</v>
      </c>
      <c r="X8" s="54">
        <f t="shared" si="14"/>
        <v>51.564674658758804</v>
      </c>
      <c r="Z8" s="42">
        <f t="shared" si="15"/>
        <v>110901.17708208573</v>
      </c>
      <c r="AA8" s="42">
        <f>T8*'Projected Emp Costs'!$C$2</f>
        <v>53.317873597156606</v>
      </c>
      <c r="AB8" s="42">
        <f t="shared" si="16"/>
        <v>110901.17708208573</v>
      </c>
      <c r="AC8" s="42">
        <f t="shared" si="17"/>
        <v>110901.17708208573</v>
      </c>
      <c r="AD8" s="54">
        <f t="shared" si="18"/>
        <v>53.317873597156606</v>
      </c>
      <c r="AE8" s="54">
        <f t="shared" si="19"/>
        <v>53.317873597156606</v>
      </c>
      <c r="AG8" s="42">
        <f t="shared" si="20"/>
        <v>114671.81710287665</v>
      </c>
      <c r="AH8" s="42">
        <f>AA8*'Projected Emp Costs'!$C$2</f>
        <v>55.13068129945993</v>
      </c>
      <c r="AI8" s="42">
        <f t="shared" si="21"/>
        <v>114671.81710287665</v>
      </c>
      <c r="AJ8" s="42">
        <f t="shared" si="22"/>
        <v>114671.81710287665</v>
      </c>
      <c r="AK8" s="54">
        <f t="shared" si="23"/>
        <v>55.13068129945993</v>
      </c>
      <c r="AL8" s="54">
        <f t="shared" si="24"/>
        <v>55.13068129945993</v>
      </c>
      <c r="AN8" s="42">
        <f t="shared" si="25"/>
        <v>118570.65888437447</v>
      </c>
      <c r="AO8" s="42">
        <f>AH8*'Projected Emp Costs'!$C$2</f>
        <v>57.005124463641572</v>
      </c>
      <c r="AP8" s="42">
        <f t="shared" si="26"/>
        <v>118570.65888437447</v>
      </c>
      <c r="AQ8" s="42">
        <f t="shared" si="27"/>
        <v>118570.65888437447</v>
      </c>
      <c r="AR8" s="54">
        <f t="shared" si="28"/>
        <v>57.005124463641572</v>
      </c>
      <c r="AS8" s="54">
        <f t="shared" si="29"/>
        <v>57.005124463641572</v>
      </c>
      <c r="AU8" s="42">
        <f t="shared" si="30"/>
        <v>122602.0612864432</v>
      </c>
      <c r="AV8" s="42">
        <f>AO8*'Projected Emp Costs'!$C$2</f>
        <v>58.943298695405389</v>
      </c>
      <c r="AW8" s="42">
        <f t="shared" si="31"/>
        <v>122602.0612864432</v>
      </c>
      <c r="AX8" s="42">
        <f t="shared" si="32"/>
        <v>122602.0612864432</v>
      </c>
      <c r="AY8" s="54">
        <f t="shared" si="33"/>
        <v>58.943298695405389</v>
      </c>
      <c r="AZ8" s="54">
        <f t="shared" si="34"/>
        <v>58.943298695405389</v>
      </c>
      <c r="BB8" s="42">
        <f t="shared" si="35"/>
        <v>126770.53137018227</v>
      </c>
      <c r="BC8" s="42">
        <f>AV8*'Projected Emp Costs'!$C$2</f>
        <v>60.947370851049172</v>
      </c>
      <c r="BD8" s="42">
        <f t="shared" si="36"/>
        <v>126770.53137018227</v>
      </c>
      <c r="BE8" s="42">
        <f t="shared" si="37"/>
        <v>126770.53137018227</v>
      </c>
      <c r="BF8" s="54">
        <f t="shared" si="38"/>
        <v>60.947370851049172</v>
      </c>
      <c r="BG8" s="54">
        <f t="shared" si="39"/>
        <v>60.947370851049172</v>
      </c>
    </row>
    <row r="9" spans="1:59" ht="28" x14ac:dyDescent="0.2">
      <c r="A9" t="s">
        <v>24</v>
      </c>
      <c r="B9" t="s">
        <v>98</v>
      </c>
      <c r="C9" s="13">
        <v>3</v>
      </c>
      <c r="D9" s="38" t="s">
        <v>102</v>
      </c>
      <c r="E9" s="42">
        <f t="shared" si="0"/>
        <v>220330.08025600002</v>
      </c>
      <c r="F9" s="42">
        <f>'Historical Emp Costs'!Z9*'Projected Emp Costs'!$C$2</f>
        <v>105.92792320000001</v>
      </c>
      <c r="G9" s="42">
        <f t="shared" si="1"/>
        <v>220330.08025600002</v>
      </c>
      <c r="H9" s="42">
        <f t="shared" si="2"/>
        <v>220330.08025600002</v>
      </c>
      <c r="I9" s="54">
        <f t="shared" si="3"/>
        <v>105.92792320000001</v>
      </c>
      <c r="J9" s="54">
        <f t="shared" si="4"/>
        <v>105.92792320000001</v>
      </c>
      <c r="L9" s="42">
        <f t="shared" si="5"/>
        <v>227821.30298470403</v>
      </c>
      <c r="M9" s="42">
        <f>F9*'Projected Emp Costs'!$C$2</f>
        <v>109.52947258880002</v>
      </c>
      <c r="N9" s="42">
        <f t="shared" si="6"/>
        <v>227821.30298470403</v>
      </c>
      <c r="O9" s="42">
        <f t="shared" si="7"/>
        <v>227821.30298470403</v>
      </c>
      <c r="P9" s="54">
        <f t="shared" si="8"/>
        <v>109.52947258880002</v>
      </c>
      <c r="Q9" s="54">
        <f t="shared" si="9"/>
        <v>109.52947258880002</v>
      </c>
      <c r="S9" s="42">
        <f t="shared" si="10"/>
        <v>235567.22728618397</v>
      </c>
      <c r="T9" s="42">
        <f>M9*'Projected Emp Costs'!$C$2</f>
        <v>113.25347465681922</v>
      </c>
      <c r="U9" s="42">
        <f t="shared" si="11"/>
        <v>235567.22728618397</v>
      </c>
      <c r="V9" s="42">
        <f t="shared" si="12"/>
        <v>235567.22728618397</v>
      </c>
      <c r="W9" s="54">
        <f t="shared" si="13"/>
        <v>113.25347465681922</v>
      </c>
      <c r="X9" s="54">
        <f t="shared" si="14"/>
        <v>113.25347465681922</v>
      </c>
      <c r="Z9" s="42">
        <f t="shared" si="15"/>
        <v>243576.51301391423</v>
      </c>
      <c r="AA9" s="42">
        <f>T9*'Projected Emp Costs'!$C$2</f>
        <v>117.10409279515108</v>
      </c>
      <c r="AB9" s="42">
        <f t="shared" si="16"/>
        <v>243576.51301391423</v>
      </c>
      <c r="AC9" s="42">
        <f t="shared" si="17"/>
        <v>243576.51301391423</v>
      </c>
      <c r="AD9" s="54">
        <f t="shared" si="18"/>
        <v>117.10409279515108</v>
      </c>
      <c r="AE9" s="54">
        <f t="shared" si="19"/>
        <v>117.10409279515108</v>
      </c>
      <c r="AG9" s="42">
        <f t="shared" si="20"/>
        <v>251858.11445638732</v>
      </c>
      <c r="AH9" s="42">
        <f>AA9*'Projected Emp Costs'!$C$2</f>
        <v>121.08563195018621</v>
      </c>
      <c r="AI9" s="42">
        <f t="shared" si="21"/>
        <v>251858.11445638732</v>
      </c>
      <c r="AJ9" s="42">
        <f t="shared" si="22"/>
        <v>251858.11445638732</v>
      </c>
      <c r="AK9" s="54">
        <f t="shared" si="23"/>
        <v>121.08563195018621</v>
      </c>
      <c r="AL9" s="54">
        <f t="shared" si="24"/>
        <v>121.08563195018621</v>
      </c>
      <c r="AN9" s="42">
        <f t="shared" si="25"/>
        <v>260421.29034790449</v>
      </c>
      <c r="AO9" s="42">
        <f>AH9*'Projected Emp Costs'!$C$2</f>
        <v>125.20254343649255</v>
      </c>
      <c r="AP9" s="42">
        <f t="shared" si="26"/>
        <v>260421.29034790449</v>
      </c>
      <c r="AQ9" s="42">
        <f t="shared" si="27"/>
        <v>260421.29034790449</v>
      </c>
      <c r="AR9" s="54">
        <f t="shared" si="28"/>
        <v>125.20254343649255</v>
      </c>
      <c r="AS9" s="54">
        <f t="shared" si="29"/>
        <v>125.20254343649255</v>
      </c>
      <c r="AU9" s="42">
        <f t="shared" si="30"/>
        <v>269275.61421973328</v>
      </c>
      <c r="AV9" s="42">
        <f>AO9*'Projected Emp Costs'!$C$2</f>
        <v>129.45942991333331</v>
      </c>
      <c r="AW9" s="42">
        <f t="shared" si="31"/>
        <v>269275.61421973328</v>
      </c>
      <c r="AX9" s="42">
        <f t="shared" si="32"/>
        <v>269275.61421973328</v>
      </c>
      <c r="AY9" s="54">
        <f t="shared" si="33"/>
        <v>129.45942991333331</v>
      </c>
      <c r="AZ9" s="54">
        <f t="shared" si="34"/>
        <v>129.45942991333331</v>
      </c>
      <c r="BB9" s="42">
        <f t="shared" si="35"/>
        <v>278430.98510320421</v>
      </c>
      <c r="BC9" s="42">
        <f>AV9*'Projected Emp Costs'!$C$2</f>
        <v>133.86105053038665</v>
      </c>
      <c r="BD9" s="42">
        <f t="shared" si="36"/>
        <v>278430.98510320421</v>
      </c>
      <c r="BE9" s="42">
        <f t="shared" si="37"/>
        <v>278430.98510320421</v>
      </c>
      <c r="BF9" s="54">
        <f t="shared" si="38"/>
        <v>133.86105053038665</v>
      </c>
      <c r="BG9" s="54">
        <f t="shared" si="39"/>
        <v>133.86105053038665</v>
      </c>
    </row>
    <row r="10" spans="1:59" ht="28" x14ac:dyDescent="0.2">
      <c r="A10" t="s">
        <v>24</v>
      </c>
      <c r="B10" t="s">
        <v>103</v>
      </c>
      <c r="C10" s="13">
        <v>1</v>
      </c>
      <c r="D10" s="41" t="s">
        <v>118</v>
      </c>
      <c r="E10" s="42">
        <f t="shared" si="0"/>
        <v>186322.35793599999</v>
      </c>
      <c r="F10" s="42">
        <f>'Historical Emp Costs'!Z10*'Projected Emp Costs'!$C$2</f>
        <v>89.578056699999991</v>
      </c>
      <c r="G10" s="42">
        <f t="shared" si="1"/>
        <v>186322.35793599999</v>
      </c>
      <c r="H10" s="42">
        <f t="shared" si="2"/>
        <v>186322.35793599999</v>
      </c>
      <c r="I10" s="54">
        <f t="shared" si="3"/>
        <v>89.578056699999991</v>
      </c>
      <c r="J10" s="54">
        <f t="shared" si="4"/>
        <v>89.578056699999991</v>
      </c>
      <c r="L10" s="42">
        <f t="shared" si="5"/>
        <v>192657.318105824</v>
      </c>
      <c r="M10" s="42">
        <f>F10*'Projected Emp Costs'!$C$2</f>
        <v>92.623710627799994</v>
      </c>
      <c r="N10" s="42">
        <f t="shared" si="6"/>
        <v>192657.318105824</v>
      </c>
      <c r="O10" s="42">
        <f t="shared" si="7"/>
        <v>192657.318105824</v>
      </c>
      <c r="P10" s="54">
        <f t="shared" si="8"/>
        <v>92.623710627799994</v>
      </c>
      <c r="Q10" s="54">
        <f t="shared" si="9"/>
        <v>92.623710627799994</v>
      </c>
      <c r="S10" s="42">
        <f t="shared" si="10"/>
        <v>199207.666921422</v>
      </c>
      <c r="T10" s="42">
        <f>M10*'Projected Emp Costs'!$C$2</f>
        <v>95.772916789145199</v>
      </c>
      <c r="U10" s="42">
        <f t="shared" si="11"/>
        <v>199207.666921422</v>
      </c>
      <c r="V10" s="42">
        <f t="shared" si="12"/>
        <v>199207.666921422</v>
      </c>
      <c r="W10" s="54">
        <f t="shared" si="13"/>
        <v>95.772916789145199</v>
      </c>
      <c r="X10" s="54">
        <f t="shared" si="14"/>
        <v>95.772916789145199</v>
      </c>
      <c r="Z10" s="42">
        <f t="shared" si="15"/>
        <v>205980.72759675037</v>
      </c>
      <c r="AA10" s="42">
        <f>T10*'Projected Emp Costs'!$C$2</f>
        <v>99.029195959976136</v>
      </c>
      <c r="AB10" s="42">
        <f t="shared" si="16"/>
        <v>205980.72759675037</v>
      </c>
      <c r="AC10" s="42">
        <f t="shared" si="17"/>
        <v>205980.72759675037</v>
      </c>
      <c r="AD10" s="54">
        <f t="shared" si="18"/>
        <v>99.029195959976136</v>
      </c>
      <c r="AE10" s="54">
        <f t="shared" si="19"/>
        <v>99.029195959976136</v>
      </c>
      <c r="AG10" s="42">
        <f t="shared" si="20"/>
        <v>212984.07233503988</v>
      </c>
      <c r="AH10" s="42">
        <f>AA10*'Projected Emp Costs'!$C$2</f>
        <v>102.39618862261533</v>
      </c>
      <c r="AI10" s="42">
        <f t="shared" si="21"/>
        <v>212984.07233503988</v>
      </c>
      <c r="AJ10" s="42">
        <f t="shared" si="22"/>
        <v>212984.07233503988</v>
      </c>
      <c r="AK10" s="54">
        <f t="shared" si="23"/>
        <v>102.39618862261533</v>
      </c>
      <c r="AL10" s="54">
        <f t="shared" si="24"/>
        <v>102.39618862261533</v>
      </c>
      <c r="AN10" s="42">
        <f t="shared" si="25"/>
        <v>220225.53079443122</v>
      </c>
      <c r="AO10" s="42">
        <f>AH10*'Projected Emp Costs'!$C$2</f>
        <v>105.87765903578425</v>
      </c>
      <c r="AP10" s="42">
        <f t="shared" si="26"/>
        <v>220225.53079443122</v>
      </c>
      <c r="AQ10" s="42">
        <f t="shared" si="27"/>
        <v>220225.53079443122</v>
      </c>
      <c r="AR10" s="54">
        <f t="shared" si="28"/>
        <v>105.87765903578425</v>
      </c>
      <c r="AS10" s="54">
        <f t="shared" si="29"/>
        <v>105.87765903578425</v>
      </c>
      <c r="AU10" s="42">
        <f t="shared" si="30"/>
        <v>227713.19884144189</v>
      </c>
      <c r="AV10" s="42">
        <f>AO10*'Projected Emp Costs'!$C$2</f>
        <v>109.47749944300091</v>
      </c>
      <c r="AW10" s="42">
        <f t="shared" si="31"/>
        <v>227713.19884144189</v>
      </c>
      <c r="AX10" s="42">
        <f t="shared" si="32"/>
        <v>227713.19884144189</v>
      </c>
      <c r="AY10" s="54">
        <f t="shared" si="33"/>
        <v>109.47749944300091</v>
      </c>
      <c r="AZ10" s="54">
        <f t="shared" si="34"/>
        <v>109.47749944300091</v>
      </c>
      <c r="BB10" s="42">
        <f t="shared" si="35"/>
        <v>235455.4476020509</v>
      </c>
      <c r="BC10" s="42">
        <f>AV10*'Projected Emp Costs'!$C$2</f>
        <v>113.19973442406294</v>
      </c>
      <c r="BD10" s="42">
        <f t="shared" si="36"/>
        <v>235455.4476020509</v>
      </c>
      <c r="BE10" s="42">
        <f t="shared" si="37"/>
        <v>235455.4476020509</v>
      </c>
      <c r="BF10" s="54">
        <f t="shared" si="38"/>
        <v>113.19973442406294</v>
      </c>
      <c r="BG10" s="54">
        <f t="shared" si="39"/>
        <v>113.19973442406294</v>
      </c>
    </row>
    <row r="11" spans="1:59" ht="28" x14ac:dyDescent="0.2">
      <c r="A11" t="s">
        <v>24</v>
      </c>
      <c r="B11" t="s">
        <v>134</v>
      </c>
      <c r="C11" s="13">
        <v>1</v>
      </c>
      <c r="D11" s="41" t="s">
        <v>119</v>
      </c>
      <c r="E11" s="42">
        <f t="shared" si="0"/>
        <v>82776.911360000013</v>
      </c>
      <c r="F11" s="42">
        <f>'Historical Emp Costs'!Z11*'Projected Emp Costs'!$C$2</f>
        <v>39.796592000000004</v>
      </c>
      <c r="G11" s="42">
        <f t="shared" si="1"/>
        <v>82776.911360000013</v>
      </c>
      <c r="H11" s="42">
        <f t="shared" si="2"/>
        <v>82776.911360000013</v>
      </c>
      <c r="I11" s="54">
        <f t="shared" si="3"/>
        <v>39.796592000000004</v>
      </c>
      <c r="J11" s="54">
        <f t="shared" si="4"/>
        <v>39.796592000000004</v>
      </c>
      <c r="L11" s="42">
        <f t="shared" si="5"/>
        <v>85591.326346240006</v>
      </c>
      <c r="M11" s="42">
        <f>F11*'Projected Emp Costs'!$C$2</f>
        <v>41.149676128000003</v>
      </c>
      <c r="N11" s="42">
        <f t="shared" si="6"/>
        <v>85591.326346240006</v>
      </c>
      <c r="O11" s="42">
        <f t="shared" si="7"/>
        <v>85591.326346240006</v>
      </c>
      <c r="P11" s="54">
        <f t="shared" si="8"/>
        <v>41.149676128000003</v>
      </c>
      <c r="Q11" s="54">
        <f t="shared" si="9"/>
        <v>41.149676128000003</v>
      </c>
      <c r="S11" s="42">
        <f t="shared" si="10"/>
        <v>88501.431442012166</v>
      </c>
      <c r="T11" s="42">
        <f>M11*'Projected Emp Costs'!$C$2</f>
        <v>42.548765116352001</v>
      </c>
      <c r="U11" s="42">
        <f t="shared" si="11"/>
        <v>88501.431442012166</v>
      </c>
      <c r="V11" s="42">
        <f t="shared" si="12"/>
        <v>88501.431442012166</v>
      </c>
      <c r="W11" s="54">
        <f t="shared" si="13"/>
        <v>42.548765116352001</v>
      </c>
      <c r="X11" s="54">
        <f t="shared" si="14"/>
        <v>42.548765116352001</v>
      </c>
      <c r="Z11" s="42">
        <f t="shared" si="15"/>
        <v>91510.480111040582</v>
      </c>
      <c r="AA11" s="42">
        <f>T11*'Projected Emp Costs'!$C$2</f>
        <v>43.995423130307969</v>
      </c>
      <c r="AB11" s="42">
        <f t="shared" si="16"/>
        <v>91510.480111040582</v>
      </c>
      <c r="AC11" s="42">
        <f t="shared" si="17"/>
        <v>91510.480111040582</v>
      </c>
      <c r="AD11" s="54">
        <f t="shared" si="18"/>
        <v>43.995423130307969</v>
      </c>
      <c r="AE11" s="54">
        <f t="shared" si="19"/>
        <v>43.995423130307969</v>
      </c>
      <c r="AG11" s="42">
        <f t="shared" si="20"/>
        <v>94621.836434815952</v>
      </c>
      <c r="AH11" s="42">
        <f>AA11*'Projected Emp Costs'!$C$2</f>
        <v>45.491267516738439</v>
      </c>
      <c r="AI11" s="42">
        <f t="shared" si="21"/>
        <v>94621.836434815952</v>
      </c>
      <c r="AJ11" s="42">
        <f t="shared" si="22"/>
        <v>94621.836434815952</v>
      </c>
      <c r="AK11" s="54">
        <f t="shared" si="23"/>
        <v>45.491267516738439</v>
      </c>
      <c r="AL11" s="54">
        <f t="shared" si="24"/>
        <v>45.491267516738439</v>
      </c>
      <c r="AN11" s="42">
        <f t="shared" si="25"/>
        <v>97838.978873599699</v>
      </c>
      <c r="AO11" s="42">
        <f>AH11*'Projected Emp Costs'!$C$2</f>
        <v>47.037970612307547</v>
      </c>
      <c r="AP11" s="42">
        <f t="shared" si="26"/>
        <v>97838.978873599699</v>
      </c>
      <c r="AQ11" s="42">
        <f t="shared" si="27"/>
        <v>97838.978873599699</v>
      </c>
      <c r="AR11" s="54">
        <f t="shared" si="28"/>
        <v>47.037970612307547</v>
      </c>
      <c r="AS11" s="54">
        <f t="shared" si="29"/>
        <v>47.037970612307547</v>
      </c>
      <c r="AU11" s="42">
        <f t="shared" si="30"/>
        <v>101165.5041553021</v>
      </c>
      <c r="AV11" s="42">
        <f>AO11*'Projected Emp Costs'!$C$2</f>
        <v>48.637261613126007</v>
      </c>
      <c r="AW11" s="42">
        <f t="shared" si="31"/>
        <v>101165.5041553021</v>
      </c>
      <c r="AX11" s="42">
        <f t="shared" si="32"/>
        <v>101165.5041553021</v>
      </c>
      <c r="AY11" s="54">
        <f t="shared" si="33"/>
        <v>48.637261613126007</v>
      </c>
      <c r="AZ11" s="54">
        <f t="shared" si="34"/>
        <v>48.637261613126007</v>
      </c>
      <c r="BB11" s="42">
        <f t="shared" si="35"/>
        <v>104605.13129658237</v>
      </c>
      <c r="BC11" s="42">
        <f>AV11*'Projected Emp Costs'!$C$2</f>
        <v>50.290928507972296</v>
      </c>
      <c r="BD11" s="42">
        <f t="shared" si="36"/>
        <v>104605.13129658237</v>
      </c>
      <c r="BE11" s="42">
        <f t="shared" si="37"/>
        <v>104605.13129658237</v>
      </c>
      <c r="BF11" s="54">
        <f t="shared" si="38"/>
        <v>50.290928507972296</v>
      </c>
      <c r="BG11" s="54">
        <f t="shared" si="39"/>
        <v>50.290928507972296</v>
      </c>
    </row>
    <row r="12" spans="1:59" ht="42" x14ac:dyDescent="0.2">
      <c r="A12" t="s">
        <v>24</v>
      </c>
      <c r="B12" t="s">
        <v>105</v>
      </c>
      <c r="C12" s="13">
        <v>1</v>
      </c>
      <c r="D12" s="41" t="s">
        <v>120</v>
      </c>
      <c r="E12" s="42">
        <f t="shared" si="0"/>
        <v>131460.60928</v>
      </c>
      <c r="F12" s="42">
        <f>'Historical Emp Costs'!Z12*'Projected Emp Costs'!$C$2</f>
        <v>63.202216000000007</v>
      </c>
      <c r="G12" s="42">
        <f t="shared" si="1"/>
        <v>131460.60928</v>
      </c>
      <c r="H12" s="42">
        <f t="shared" si="2"/>
        <v>131460.60928</v>
      </c>
      <c r="I12" s="54">
        <f t="shared" si="3"/>
        <v>63.202216000000007</v>
      </c>
      <c r="J12" s="54">
        <f t="shared" si="4"/>
        <v>63.202216000000007</v>
      </c>
      <c r="L12" s="42">
        <f t="shared" si="5"/>
        <v>135930.26999552004</v>
      </c>
      <c r="M12" s="42">
        <f>F12*'Projected Emp Costs'!$C$2</f>
        <v>65.351091344000011</v>
      </c>
      <c r="N12" s="42">
        <f t="shared" si="6"/>
        <v>135930.26999552004</v>
      </c>
      <c r="O12" s="42">
        <f t="shared" si="7"/>
        <v>135930.26999552004</v>
      </c>
      <c r="P12" s="54">
        <f t="shared" si="8"/>
        <v>65.351091344000011</v>
      </c>
      <c r="Q12" s="54">
        <f t="shared" si="9"/>
        <v>65.351091344000011</v>
      </c>
      <c r="S12" s="42">
        <f t="shared" si="10"/>
        <v>140551.8991753677</v>
      </c>
      <c r="T12" s="42">
        <f>M12*'Projected Emp Costs'!$C$2</f>
        <v>67.573028449696011</v>
      </c>
      <c r="U12" s="42">
        <f t="shared" si="11"/>
        <v>140551.8991753677</v>
      </c>
      <c r="V12" s="42">
        <f t="shared" si="12"/>
        <v>140551.8991753677</v>
      </c>
      <c r="W12" s="54">
        <f t="shared" si="13"/>
        <v>67.573028449696011</v>
      </c>
      <c r="X12" s="54">
        <f t="shared" si="14"/>
        <v>67.573028449696011</v>
      </c>
      <c r="Z12" s="42">
        <f t="shared" si="15"/>
        <v>145330.66374733023</v>
      </c>
      <c r="AA12" s="42">
        <f>T12*'Projected Emp Costs'!$C$2</f>
        <v>69.870511416985678</v>
      </c>
      <c r="AB12" s="42">
        <f t="shared" si="16"/>
        <v>145330.66374733023</v>
      </c>
      <c r="AC12" s="42">
        <f t="shared" si="17"/>
        <v>145330.66374733023</v>
      </c>
      <c r="AD12" s="54">
        <f t="shared" si="18"/>
        <v>69.870511416985678</v>
      </c>
      <c r="AE12" s="54">
        <f t="shared" si="19"/>
        <v>69.870511416985678</v>
      </c>
      <c r="AG12" s="42">
        <f t="shared" si="20"/>
        <v>150271.90631473943</v>
      </c>
      <c r="AH12" s="42">
        <f>AA12*'Projected Emp Costs'!$C$2</f>
        <v>72.246108805163189</v>
      </c>
      <c r="AI12" s="42">
        <f t="shared" si="21"/>
        <v>150271.90631473943</v>
      </c>
      <c r="AJ12" s="42">
        <f t="shared" si="22"/>
        <v>150271.90631473943</v>
      </c>
      <c r="AK12" s="54">
        <f t="shared" si="23"/>
        <v>72.246108805163189</v>
      </c>
      <c r="AL12" s="54">
        <f t="shared" si="24"/>
        <v>72.246108805163189</v>
      </c>
      <c r="AN12" s="42">
        <f t="shared" si="25"/>
        <v>155381.15112944058</v>
      </c>
      <c r="AO12" s="42">
        <f>AH12*'Projected Emp Costs'!$C$2</f>
        <v>74.702476504538737</v>
      </c>
      <c r="AP12" s="42">
        <f t="shared" si="26"/>
        <v>155381.15112944058</v>
      </c>
      <c r="AQ12" s="42">
        <f t="shared" si="27"/>
        <v>155381.15112944058</v>
      </c>
      <c r="AR12" s="54">
        <f t="shared" si="28"/>
        <v>74.702476504538737</v>
      </c>
      <c r="AS12" s="54">
        <f t="shared" si="29"/>
        <v>74.702476504538737</v>
      </c>
      <c r="AU12" s="42">
        <f t="shared" si="30"/>
        <v>160664.11026784158</v>
      </c>
      <c r="AV12" s="42">
        <f>AO12*'Projected Emp Costs'!$C$2</f>
        <v>77.242360705693059</v>
      </c>
      <c r="AW12" s="42">
        <f t="shared" si="31"/>
        <v>160664.11026784158</v>
      </c>
      <c r="AX12" s="42">
        <f t="shared" si="32"/>
        <v>160664.11026784158</v>
      </c>
      <c r="AY12" s="54">
        <f t="shared" si="33"/>
        <v>77.242360705693059</v>
      </c>
      <c r="AZ12" s="54">
        <f t="shared" si="34"/>
        <v>77.242360705693059</v>
      </c>
      <c r="BB12" s="42">
        <f t="shared" si="35"/>
        <v>166126.69001694818</v>
      </c>
      <c r="BC12" s="42">
        <f>AV12*'Projected Emp Costs'!$C$2</f>
        <v>79.868600969686625</v>
      </c>
      <c r="BD12" s="42">
        <f t="shared" si="36"/>
        <v>166126.69001694818</v>
      </c>
      <c r="BE12" s="42">
        <f t="shared" si="37"/>
        <v>166126.69001694818</v>
      </c>
      <c r="BF12" s="54">
        <f t="shared" si="38"/>
        <v>79.868600969686625</v>
      </c>
      <c r="BG12" s="54">
        <f t="shared" si="39"/>
        <v>79.868600969686625</v>
      </c>
    </row>
    <row r="13" spans="1:59" x14ac:dyDescent="0.2">
      <c r="A13" t="s">
        <v>24</v>
      </c>
      <c r="B13" t="s">
        <v>104</v>
      </c>
      <c r="C13" s="13">
        <v>1</v>
      </c>
      <c r="D13" s="38"/>
      <c r="E13" s="42">
        <f t="shared" si="0"/>
        <v>182689.81336320002</v>
      </c>
      <c r="F13" s="42">
        <f>'Historical Emp Costs'!Z13*'Projected Emp Costs'!$C$2</f>
        <v>87.831641040000008</v>
      </c>
      <c r="G13" s="42">
        <f t="shared" si="1"/>
        <v>182689.81336320002</v>
      </c>
      <c r="H13" s="42">
        <f t="shared" si="2"/>
        <v>182689.81336320002</v>
      </c>
      <c r="I13" s="54">
        <f t="shared" si="3"/>
        <v>87.831641040000008</v>
      </c>
      <c r="J13" s="54">
        <f t="shared" si="4"/>
        <v>87.831641040000008</v>
      </c>
      <c r="L13" s="42">
        <f t="shared" si="5"/>
        <v>188901.26701754882</v>
      </c>
      <c r="M13" s="42">
        <f>F13*'Projected Emp Costs'!$C$2</f>
        <v>90.817916835360009</v>
      </c>
      <c r="N13" s="42">
        <f t="shared" si="6"/>
        <v>188901.26701754882</v>
      </c>
      <c r="O13" s="42">
        <f t="shared" si="7"/>
        <v>188901.26701754882</v>
      </c>
      <c r="P13" s="54">
        <f t="shared" si="8"/>
        <v>90.817916835360009</v>
      </c>
      <c r="Q13" s="54">
        <f t="shared" si="9"/>
        <v>90.817916835360009</v>
      </c>
      <c r="S13" s="42">
        <f t="shared" si="10"/>
        <v>195323.9100961455</v>
      </c>
      <c r="T13" s="42">
        <f>M13*'Projected Emp Costs'!$C$2</f>
        <v>93.905726007762254</v>
      </c>
      <c r="U13" s="42">
        <f t="shared" si="11"/>
        <v>195323.9100961455</v>
      </c>
      <c r="V13" s="42">
        <f t="shared" si="12"/>
        <v>195323.9100961455</v>
      </c>
      <c r="W13" s="54">
        <f t="shared" si="13"/>
        <v>93.905726007762254</v>
      </c>
      <c r="X13" s="54">
        <f t="shared" si="14"/>
        <v>93.905726007762254</v>
      </c>
      <c r="Z13" s="42">
        <f t="shared" si="15"/>
        <v>201964.92303941443</v>
      </c>
      <c r="AA13" s="42">
        <f>T13*'Projected Emp Costs'!$C$2</f>
        <v>97.09852069202617</v>
      </c>
      <c r="AB13" s="42">
        <f t="shared" si="16"/>
        <v>201964.92303941443</v>
      </c>
      <c r="AC13" s="42">
        <f t="shared" si="17"/>
        <v>201964.92303941443</v>
      </c>
      <c r="AD13" s="54">
        <f t="shared" si="18"/>
        <v>97.09852069202617</v>
      </c>
      <c r="AE13" s="54">
        <f t="shared" si="19"/>
        <v>97.09852069202617</v>
      </c>
      <c r="AG13" s="42">
        <f t="shared" si="20"/>
        <v>208831.73042275454</v>
      </c>
      <c r="AH13" s="42">
        <f>AA13*'Projected Emp Costs'!$C$2</f>
        <v>100.39987039555507</v>
      </c>
      <c r="AI13" s="42">
        <f t="shared" si="21"/>
        <v>208831.73042275454</v>
      </c>
      <c r="AJ13" s="42">
        <f t="shared" si="22"/>
        <v>208831.73042275454</v>
      </c>
      <c r="AK13" s="54">
        <f t="shared" si="23"/>
        <v>100.39987039555507</v>
      </c>
      <c r="AL13" s="54">
        <f t="shared" si="24"/>
        <v>100.39987039555507</v>
      </c>
      <c r="AN13" s="42">
        <f t="shared" si="25"/>
        <v>215932.0092571282</v>
      </c>
      <c r="AO13" s="42">
        <f>AH13*'Projected Emp Costs'!$C$2</f>
        <v>103.81346598900394</v>
      </c>
      <c r="AP13" s="42">
        <f t="shared" si="26"/>
        <v>215932.0092571282</v>
      </c>
      <c r="AQ13" s="42">
        <f t="shared" si="27"/>
        <v>215932.0092571282</v>
      </c>
      <c r="AR13" s="54">
        <f t="shared" si="28"/>
        <v>103.81346598900394</v>
      </c>
      <c r="AS13" s="54">
        <f t="shared" si="29"/>
        <v>103.81346598900394</v>
      </c>
      <c r="AU13" s="42">
        <f t="shared" si="30"/>
        <v>223273.69757187058</v>
      </c>
      <c r="AV13" s="42">
        <f>AO13*'Projected Emp Costs'!$C$2</f>
        <v>107.34312383263008</v>
      </c>
      <c r="AW13" s="42">
        <f t="shared" si="31"/>
        <v>223273.69757187058</v>
      </c>
      <c r="AX13" s="42">
        <f t="shared" si="32"/>
        <v>223273.69757187058</v>
      </c>
      <c r="AY13" s="54">
        <f t="shared" si="33"/>
        <v>107.34312383263008</v>
      </c>
      <c r="AZ13" s="54">
        <f t="shared" si="34"/>
        <v>107.34312383263008</v>
      </c>
      <c r="BB13" s="42">
        <f t="shared" si="35"/>
        <v>230865.00328931416</v>
      </c>
      <c r="BC13" s="42">
        <f>AV13*'Projected Emp Costs'!$C$2</f>
        <v>110.9927900429395</v>
      </c>
      <c r="BD13" s="42">
        <f t="shared" si="36"/>
        <v>230865.00328931416</v>
      </c>
      <c r="BE13" s="42">
        <f t="shared" si="37"/>
        <v>230865.00328931416</v>
      </c>
      <c r="BF13" s="54">
        <f t="shared" si="38"/>
        <v>110.9927900429395</v>
      </c>
      <c r="BG13" s="54">
        <f t="shared" si="39"/>
        <v>110.9927900429395</v>
      </c>
    </row>
    <row r="14" spans="1:59" ht="28" x14ac:dyDescent="0.2">
      <c r="A14" t="s">
        <v>24</v>
      </c>
      <c r="B14" t="s">
        <v>106</v>
      </c>
      <c r="C14" s="13">
        <v>1</v>
      </c>
      <c r="D14" s="41" t="s">
        <v>121</v>
      </c>
      <c r="E14" s="42">
        <f t="shared" si="0"/>
        <v>132910.64621119999</v>
      </c>
      <c r="F14" s="42">
        <f>'Historical Emp Costs'!Z14*'Projected Emp Costs'!$C$2</f>
        <v>63.899349139999998</v>
      </c>
      <c r="G14" s="42">
        <f t="shared" si="1"/>
        <v>132910.64621119999</v>
      </c>
      <c r="H14" s="42">
        <f t="shared" si="2"/>
        <v>132910.64621119999</v>
      </c>
      <c r="I14" s="54">
        <f t="shared" si="3"/>
        <v>63.899349139999998</v>
      </c>
      <c r="J14" s="54">
        <f t="shared" si="4"/>
        <v>63.899349139999998</v>
      </c>
      <c r="L14" s="42">
        <f t="shared" si="5"/>
        <v>137429.60818238082</v>
      </c>
      <c r="M14" s="42">
        <f>F14*'Projected Emp Costs'!$C$2</f>
        <v>66.071927010760007</v>
      </c>
      <c r="N14" s="42">
        <f t="shared" si="6"/>
        <v>137429.60818238082</v>
      </c>
      <c r="O14" s="42">
        <f t="shared" si="7"/>
        <v>137429.60818238082</v>
      </c>
      <c r="P14" s="54">
        <f t="shared" si="8"/>
        <v>66.071927010760007</v>
      </c>
      <c r="Q14" s="54">
        <f t="shared" si="9"/>
        <v>66.071927010760007</v>
      </c>
      <c r="S14" s="42">
        <f t="shared" si="10"/>
        <v>142102.21486058176</v>
      </c>
      <c r="T14" s="42">
        <f>M14*'Projected Emp Costs'!$C$2</f>
        <v>68.318372529125853</v>
      </c>
      <c r="U14" s="42">
        <f t="shared" si="11"/>
        <v>142102.21486058176</v>
      </c>
      <c r="V14" s="42">
        <f t="shared" si="12"/>
        <v>142102.21486058176</v>
      </c>
      <c r="W14" s="54">
        <f t="shared" si="13"/>
        <v>68.318372529125853</v>
      </c>
      <c r="X14" s="54">
        <f t="shared" si="14"/>
        <v>68.318372529125853</v>
      </c>
      <c r="Z14" s="42">
        <f t="shared" si="15"/>
        <v>146933.69016584157</v>
      </c>
      <c r="AA14" s="42">
        <f>T14*'Projected Emp Costs'!$C$2</f>
        <v>70.641197195116135</v>
      </c>
      <c r="AB14" s="42">
        <f t="shared" si="16"/>
        <v>146933.69016584157</v>
      </c>
      <c r="AC14" s="42">
        <f t="shared" si="17"/>
        <v>146933.69016584157</v>
      </c>
      <c r="AD14" s="54">
        <f t="shared" si="18"/>
        <v>70.641197195116135</v>
      </c>
      <c r="AE14" s="54">
        <f t="shared" si="19"/>
        <v>70.641197195116135</v>
      </c>
      <c r="AG14" s="42">
        <f t="shared" si="20"/>
        <v>151929.43563148018</v>
      </c>
      <c r="AH14" s="42">
        <f>AA14*'Projected Emp Costs'!$C$2</f>
        <v>73.042997899750091</v>
      </c>
      <c r="AI14" s="42">
        <f t="shared" si="21"/>
        <v>151929.43563148018</v>
      </c>
      <c r="AJ14" s="42">
        <f t="shared" si="22"/>
        <v>151929.43563148018</v>
      </c>
      <c r="AK14" s="54">
        <f t="shared" si="23"/>
        <v>73.042997899750091</v>
      </c>
      <c r="AL14" s="54">
        <f t="shared" si="24"/>
        <v>73.042997899750091</v>
      </c>
      <c r="AN14" s="42">
        <f t="shared" si="25"/>
        <v>157095.03644295054</v>
      </c>
      <c r="AO14" s="42">
        <f>AH14*'Projected Emp Costs'!$C$2</f>
        <v>75.526459828341601</v>
      </c>
      <c r="AP14" s="42">
        <f t="shared" si="26"/>
        <v>157095.03644295054</v>
      </c>
      <c r="AQ14" s="42">
        <f t="shared" si="27"/>
        <v>157095.03644295054</v>
      </c>
      <c r="AR14" s="54">
        <f t="shared" si="28"/>
        <v>75.526459828341601</v>
      </c>
      <c r="AS14" s="54">
        <f t="shared" si="29"/>
        <v>75.526459828341601</v>
      </c>
      <c r="AU14" s="42">
        <f t="shared" si="30"/>
        <v>162436.26768201086</v>
      </c>
      <c r="AV14" s="42">
        <f>AO14*'Projected Emp Costs'!$C$2</f>
        <v>78.094359462505224</v>
      </c>
      <c r="AW14" s="42">
        <f t="shared" si="31"/>
        <v>162436.26768201086</v>
      </c>
      <c r="AX14" s="42">
        <f t="shared" si="32"/>
        <v>162436.26768201086</v>
      </c>
      <c r="AY14" s="54">
        <f t="shared" si="33"/>
        <v>78.094359462505224</v>
      </c>
      <c r="AZ14" s="54">
        <f t="shared" si="34"/>
        <v>78.094359462505224</v>
      </c>
      <c r="BB14" s="42">
        <f t="shared" si="35"/>
        <v>167959.10078319922</v>
      </c>
      <c r="BC14" s="42">
        <f>AV14*'Projected Emp Costs'!$C$2</f>
        <v>80.749567684230399</v>
      </c>
      <c r="BD14" s="42">
        <f t="shared" si="36"/>
        <v>167959.10078319922</v>
      </c>
      <c r="BE14" s="42">
        <f t="shared" si="37"/>
        <v>167959.10078319922</v>
      </c>
      <c r="BF14" s="54">
        <f t="shared" si="38"/>
        <v>80.749567684230399</v>
      </c>
      <c r="BG14" s="54">
        <f t="shared" si="39"/>
        <v>80.749567684230399</v>
      </c>
    </row>
    <row r="15" spans="1:59" ht="42" x14ac:dyDescent="0.2">
      <c r="A15" t="s">
        <v>24</v>
      </c>
      <c r="B15" t="s">
        <v>107</v>
      </c>
      <c r="C15" s="13">
        <v>1</v>
      </c>
      <c r="D15" s="41" t="s">
        <v>122</v>
      </c>
      <c r="E15" s="42">
        <f t="shared" si="0"/>
        <v>250442.74111999999</v>
      </c>
      <c r="F15" s="42">
        <f>'Historical Emp Costs'!Z15*'Projected Emp Costs'!$C$2</f>
        <v>120.405164</v>
      </c>
      <c r="G15" s="42">
        <f t="shared" si="1"/>
        <v>250442.74111999999</v>
      </c>
      <c r="H15" s="42">
        <f t="shared" si="2"/>
        <v>250442.74111999999</v>
      </c>
      <c r="I15" s="54">
        <f t="shared" si="3"/>
        <v>120.405164</v>
      </c>
      <c r="J15" s="54">
        <f t="shared" si="4"/>
        <v>120.405164</v>
      </c>
      <c r="L15" s="42">
        <f t="shared" si="5"/>
        <v>258957.79431808001</v>
      </c>
      <c r="M15" s="42">
        <f>F15*'Projected Emp Costs'!$C$2</f>
        <v>124.498939576</v>
      </c>
      <c r="N15" s="42">
        <f t="shared" si="6"/>
        <v>258957.79431808001</v>
      </c>
      <c r="O15" s="42">
        <f t="shared" si="7"/>
        <v>258957.79431808001</v>
      </c>
      <c r="P15" s="54">
        <f t="shared" si="8"/>
        <v>124.498939576</v>
      </c>
      <c r="Q15" s="54">
        <f t="shared" si="9"/>
        <v>124.498939576</v>
      </c>
      <c r="S15" s="42">
        <f t="shared" si="10"/>
        <v>267762.35932489473</v>
      </c>
      <c r="T15" s="42">
        <f>M15*'Projected Emp Costs'!$C$2</f>
        <v>128.731903521584</v>
      </c>
      <c r="U15" s="42">
        <f t="shared" si="11"/>
        <v>267762.35932489473</v>
      </c>
      <c r="V15" s="42">
        <f t="shared" si="12"/>
        <v>267762.35932489473</v>
      </c>
      <c r="W15" s="54">
        <f t="shared" si="13"/>
        <v>128.731903521584</v>
      </c>
      <c r="X15" s="54">
        <f t="shared" si="14"/>
        <v>128.731903521584</v>
      </c>
      <c r="Z15" s="42">
        <f t="shared" si="15"/>
        <v>276866.27954194113</v>
      </c>
      <c r="AA15" s="42">
        <f>T15*'Projected Emp Costs'!$C$2</f>
        <v>133.10878824131785</v>
      </c>
      <c r="AB15" s="42">
        <f t="shared" si="16"/>
        <v>276866.27954194113</v>
      </c>
      <c r="AC15" s="42">
        <f t="shared" si="17"/>
        <v>276866.27954194113</v>
      </c>
      <c r="AD15" s="54">
        <f t="shared" si="18"/>
        <v>133.10878824131785</v>
      </c>
      <c r="AE15" s="54">
        <f t="shared" si="19"/>
        <v>133.10878824131785</v>
      </c>
      <c r="AG15" s="42">
        <f t="shared" si="20"/>
        <v>286279.73304636718</v>
      </c>
      <c r="AH15" s="42">
        <f>AA15*'Projected Emp Costs'!$C$2</f>
        <v>137.63448704152268</v>
      </c>
      <c r="AI15" s="42">
        <f t="shared" si="21"/>
        <v>286279.73304636718</v>
      </c>
      <c r="AJ15" s="42">
        <f t="shared" si="22"/>
        <v>286279.73304636718</v>
      </c>
      <c r="AK15" s="54">
        <f t="shared" si="23"/>
        <v>137.63448704152268</v>
      </c>
      <c r="AL15" s="54">
        <f t="shared" si="24"/>
        <v>137.63448704152268</v>
      </c>
      <c r="AN15" s="42">
        <f t="shared" si="25"/>
        <v>296013.24396994367</v>
      </c>
      <c r="AO15" s="42">
        <f>AH15*'Projected Emp Costs'!$C$2</f>
        <v>142.31405960093446</v>
      </c>
      <c r="AP15" s="42">
        <f t="shared" si="26"/>
        <v>296013.24396994367</v>
      </c>
      <c r="AQ15" s="42">
        <f t="shared" si="27"/>
        <v>296013.24396994367</v>
      </c>
      <c r="AR15" s="54">
        <f t="shared" si="28"/>
        <v>142.31405960093446</v>
      </c>
      <c r="AS15" s="54">
        <f t="shared" si="29"/>
        <v>142.31405960093446</v>
      </c>
      <c r="AU15" s="42">
        <f t="shared" si="30"/>
        <v>306077.69426492177</v>
      </c>
      <c r="AV15" s="42">
        <f>AO15*'Projected Emp Costs'!$C$2</f>
        <v>147.15273762736624</v>
      </c>
      <c r="AW15" s="42">
        <f t="shared" si="31"/>
        <v>306077.69426492177</v>
      </c>
      <c r="AX15" s="42">
        <f t="shared" si="32"/>
        <v>306077.69426492177</v>
      </c>
      <c r="AY15" s="54">
        <f t="shared" si="33"/>
        <v>147.15273762736624</v>
      </c>
      <c r="AZ15" s="54">
        <f t="shared" si="34"/>
        <v>147.15273762736624</v>
      </c>
      <c r="BB15" s="42">
        <f t="shared" si="35"/>
        <v>316484.33586992911</v>
      </c>
      <c r="BC15" s="42">
        <f>AV15*'Projected Emp Costs'!$C$2</f>
        <v>152.15593070669669</v>
      </c>
      <c r="BD15" s="42">
        <f t="shared" si="36"/>
        <v>316484.33586992911</v>
      </c>
      <c r="BE15" s="42">
        <f t="shared" si="37"/>
        <v>316484.33586992911</v>
      </c>
      <c r="BF15" s="54">
        <f t="shared" si="38"/>
        <v>152.15593070669669</v>
      </c>
      <c r="BG15" s="54">
        <f t="shared" si="39"/>
        <v>152.15593070669669</v>
      </c>
    </row>
    <row r="16" spans="1:59" ht="28" x14ac:dyDescent="0.2">
      <c r="A16" t="s">
        <v>24</v>
      </c>
      <c r="B16" t="s">
        <v>108</v>
      </c>
      <c r="C16" s="13">
        <v>1</v>
      </c>
      <c r="D16" s="41" t="s">
        <v>123</v>
      </c>
      <c r="E16" s="42">
        <f t="shared" si="0"/>
        <v>322047.73744</v>
      </c>
      <c r="F16" s="42">
        <f>'Historical Emp Costs'!Z16*'Projected Emp Costs'!$C$2</f>
        <v>154.83064300000001</v>
      </c>
      <c r="G16" s="42">
        <f t="shared" si="1"/>
        <v>322047.73744</v>
      </c>
      <c r="H16" s="42">
        <f t="shared" si="2"/>
        <v>322047.73744</v>
      </c>
      <c r="I16" s="54">
        <f t="shared" si="3"/>
        <v>154.83064300000001</v>
      </c>
      <c r="J16" s="54">
        <f t="shared" si="4"/>
        <v>154.83064300000001</v>
      </c>
      <c r="L16" s="42">
        <f t="shared" si="5"/>
        <v>332997.36051296</v>
      </c>
      <c r="M16" s="42">
        <f>F16*'Projected Emp Costs'!$C$2</f>
        <v>160.09488486200001</v>
      </c>
      <c r="N16" s="42">
        <f t="shared" si="6"/>
        <v>332997.36051296</v>
      </c>
      <c r="O16" s="42">
        <f t="shared" si="7"/>
        <v>332997.36051296</v>
      </c>
      <c r="P16" s="54">
        <f t="shared" si="8"/>
        <v>160.09488486200001</v>
      </c>
      <c r="Q16" s="54">
        <f t="shared" si="9"/>
        <v>160.09488486200001</v>
      </c>
      <c r="S16" s="42">
        <f t="shared" si="10"/>
        <v>344319.27077040065</v>
      </c>
      <c r="T16" s="42">
        <f>M16*'Projected Emp Costs'!$C$2</f>
        <v>165.53811094730801</v>
      </c>
      <c r="U16" s="42">
        <f t="shared" si="11"/>
        <v>344319.27077040065</v>
      </c>
      <c r="V16" s="42">
        <f t="shared" si="12"/>
        <v>344319.27077040065</v>
      </c>
      <c r="W16" s="54">
        <f t="shared" si="13"/>
        <v>165.53811094730801</v>
      </c>
      <c r="X16" s="54">
        <f t="shared" si="14"/>
        <v>165.53811094730801</v>
      </c>
      <c r="Z16" s="42">
        <f t="shared" si="15"/>
        <v>356026.12597659428</v>
      </c>
      <c r="AA16" s="42">
        <f>T16*'Projected Emp Costs'!$C$2</f>
        <v>171.16640671951649</v>
      </c>
      <c r="AB16" s="42">
        <f t="shared" si="16"/>
        <v>356026.12597659428</v>
      </c>
      <c r="AC16" s="42">
        <f t="shared" si="17"/>
        <v>356026.12597659428</v>
      </c>
      <c r="AD16" s="54">
        <f t="shared" si="18"/>
        <v>171.16640671951649</v>
      </c>
      <c r="AE16" s="54">
        <f t="shared" si="19"/>
        <v>171.16640671951649</v>
      </c>
      <c r="AG16" s="42">
        <f t="shared" si="20"/>
        <v>368131.01425979851</v>
      </c>
      <c r="AH16" s="42">
        <f>AA16*'Projected Emp Costs'!$C$2</f>
        <v>176.98606454798005</v>
      </c>
      <c r="AI16" s="42">
        <f t="shared" si="21"/>
        <v>368131.01425979851</v>
      </c>
      <c r="AJ16" s="42">
        <f t="shared" si="22"/>
        <v>368131.01425979851</v>
      </c>
      <c r="AK16" s="54">
        <f t="shared" si="23"/>
        <v>176.98606454798005</v>
      </c>
      <c r="AL16" s="54">
        <f t="shared" si="24"/>
        <v>176.98606454798005</v>
      </c>
      <c r="AN16" s="42">
        <f t="shared" si="25"/>
        <v>380647.46874463168</v>
      </c>
      <c r="AO16" s="42">
        <f>AH16*'Projected Emp Costs'!$C$2</f>
        <v>183.00359074261138</v>
      </c>
      <c r="AP16" s="42">
        <f t="shared" si="26"/>
        <v>380647.46874463168</v>
      </c>
      <c r="AQ16" s="42">
        <f t="shared" si="27"/>
        <v>380647.46874463168</v>
      </c>
      <c r="AR16" s="54">
        <f t="shared" si="28"/>
        <v>183.00359074261138</v>
      </c>
      <c r="AS16" s="54">
        <f t="shared" si="29"/>
        <v>183.00359074261138</v>
      </c>
      <c r="AU16" s="42">
        <f t="shared" si="30"/>
        <v>393589.48268194916</v>
      </c>
      <c r="AV16" s="42">
        <f>AO16*'Projected Emp Costs'!$C$2</f>
        <v>189.22571282786018</v>
      </c>
      <c r="AW16" s="42">
        <f t="shared" si="31"/>
        <v>393589.48268194916</v>
      </c>
      <c r="AX16" s="42">
        <f t="shared" si="32"/>
        <v>393589.48268194916</v>
      </c>
      <c r="AY16" s="54">
        <f t="shared" si="33"/>
        <v>189.22571282786018</v>
      </c>
      <c r="AZ16" s="54">
        <f t="shared" si="34"/>
        <v>189.22571282786018</v>
      </c>
      <c r="BB16" s="42">
        <f t="shared" si="35"/>
        <v>406971.52509313548</v>
      </c>
      <c r="BC16" s="42">
        <f>AV16*'Projected Emp Costs'!$C$2</f>
        <v>195.65938706400743</v>
      </c>
      <c r="BD16" s="42">
        <f t="shared" si="36"/>
        <v>406971.52509313548</v>
      </c>
      <c r="BE16" s="42">
        <f t="shared" si="37"/>
        <v>406971.52509313548</v>
      </c>
      <c r="BF16" s="54">
        <f t="shared" si="38"/>
        <v>195.65938706400743</v>
      </c>
      <c r="BG16" s="54">
        <f t="shared" si="39"/>
        <v>195.65938706400743</v>
      </c>
    </row>
    <row r="17" spans="1:59" x14ac:dyDescent="0.2">
      <c r="A17" t="s">
        <v>24</v>
      </c>
      <c r="B17" t="s">
        <v>109</v>
      </c>
      <c r="C17" s="13">
        <v>1</v>
      </c>
      <c r="D17" s="41" t="s">
        <v>125</v>
      </c>
      <c r="E17" s="42">
        <f t="shared" si="0"/>
        <v>271663.89536000002</v>
      </c>
      <c r="F17" s="42">
        <f>'Historical Emp Costs'!Z17*'Projected Emp Costs'!$C$2</f>
        <v>130.607642</v>
      </c>
      <c r="G17" s="42">
        <f t="shared" si="1"/>
        <v>271663.89536000002</v>
      </c>
      <c r="H17" s="42">
        <f t="shared" si="2"/>
        <v>271663.89536000002</v>
      </c>
      <c r="I17" s="54">
        <f t="shared" si="3"/>
        <v>130.607642</v>
      </c>
      <c r="J17" s="54">
        <f t="shared" si="4"/>
        <v>130.607642</v>
      </c>
      <c r="L17" s="42">
        <f t="shared" si="5"/>
        <v>280900.46780223999</v>
      </c>
      <c r="M17" s="42">
        <f>F17*'Projected Emp Costs'!$C$2</f>
        <v>135.04830182800001</v>
      </c>
      <c r="N17" s="42">
        <f t="shared" si="6"/>
        <v>280900.46780223999</v>
      </c>
      <c r="O17" s="42">
        <f t="shared" si="7"/>
        <v>280900.46780223999</v>
      </c>
      <c r="P17" s="54">
        <f t="shared" si="8"/>
        <v>135.04830182800001</v>
      </c>
      <c r="Q17" s="54">
        <f t="shared" si="9"/>
        <v>135.04830182800001</v>
      </c>
      <c r="S17" s="42">
        <f t="shared" si="10"/>
        <v>290451.08370751614</v>
      </c>
      <c r="T17" s="42">
        <f>M17*'Projected Emp Costs'!$C$2</f>
        <v>139.639944090152</v>
      </c>
      <c r="U17" s="42">
        <f t="shared" si="11"/>
        <v>290451.08370751614</v>
      </c>
      <c r="V17" s="42">
        <f t="shared" si="12"/>
        <v>290451.08370751614</v>
      </c>
      <c r="W17" s="54">
        <f t="shared" si="13"/>
        <v>139.639944090152</v>
      </c>
      <c r="X17" s="54">
        <f t="shared" si="14"/>
        <v>139.639944090152</v>
      </c>
      <c r="Z17" s="42">
        <f t="shared" si="15"/>
        <v>300326.42055357172</v>
      </c>
      <c r="AA17" s="42">
        <f>T17*'Projected Emp Costs'!$C$2</f>
        <v>144.38770218921718</v>
      </c>
      <c r="AB17" s="42">
        <f t="shared" si="16"/>
        <v>300326.42055357172</v>
      </c>
      <c r="AC17" s="42">
        <f t="shared" si="17"/>
        <v>300326.42055357172</v>
      </c>
      <c r="AD17" s="54">
        <f t="shared" si="18"/>
        <v>144.38770218921718</v>
      </c>
      <c r="AE17" s="54">
        <f t="shared" si="19"/>
        <v>144.38770218921718</v>
      </c>
      <c r="AG17" s="42">
        <f t="shared" si="20"/>
        <v>310537.5188523932</v>
      </c>
      <c r="AH17" s="42">
        <f>AA17*'Projected Emp Costs'!$C$2</f>
        <v>149.29688406365057</v>
      </c>
      <c r="AI17" s="42">
        <f t="shared" si="21"/>
        <v>310537.5188523932</v>
      </c>
      <c r="AJ17" s="42">
        <f t="shared" si="22"/>
        <v>310537.5188523932</v>
      </c>
      <c r="AK17" s="54">
        <f t="shared" si="23"/>
        <v>149.29688406365057</v>
      </c>
      <c r="AL17" s="54">
        <f t="shared" si="24"/>
        <v>149.29688406365057</v>
      </c>
      <c r="AN17" s="42">
        <f t="shared" si="25"/>
        <v>321095.79449337459</v>
      </c>
      <c r="AO17" s="42">
        <f>AH17*'Projected Emp Costs'!$C$2</f>
        <v>154.3729781218147</v>
      </c>
      <c r="AP17" s="42">
        <f t="shared" si="26"/>
        <v>321095.79449337459</v>
      </c>
      <c r="AQ17" s="42">
        <f t="shared" si="27"/>
        <v>321095.79449337459</v>
      </c>
      <c r="AR17" s="54">
        <f t="shared" si="28"/>
        <v>154.3729781218147</v>
      </c>
      <c r="AS17" s="54">
        <f t="shared" si="29"/>
        <v>154.3729781218147</v>
      </c>
      <c r="AU17" s="42">
        <f t="shared" si="30"/>
        <v>332013.05150614935</v>
      </c>
      <c r="AV17" s="42">
        <f>AO17*'Projected Emp Costs'!$C$2</f>
        <v>159.62165937795641</v>
      </c>
      <c r="AW17" s="42">
        <f t="shared" si="31"/>
        <v>332013.05150614935</v>
      </c>
      <c r="AX17" s="42">
        <f t="shared" si="32"/>
        <v>332013.05150614935</v>
      </c>
      <c r="AY17" s="54">
        <f t="shared" si="33"/>
        <v>159.62165937795641</v>
      </c>
      <c r="AZ17" s="54">
        <f t="shared" si="34"/>
        <v>159.62165937795641</v>
      </c>
      <c r="BB17" s="42">
        <f t="shared" si="35"/>
        <v>343301.49525735842</v>
      </c>
      <c r="BC17" s="42">
        <f>AV17*'Projected Emp Costs'!$C$2</f>
        <v>165.04879579680693</v>
      </c>
      <c r="BD17" s="42">
        <f t="shared" si="36"/>
        <v>343301.49525735842</v>
      </c>
      <c r="BE17" s="42">
        <f t="shared" si="37"/>
        <v>343301.49525735842</v>
      </c>
      <c r="BF17" s="54">
        <f t="shared" si="38"/>
        <v>165.04879579680693</v>
      </c>
      <c r="BG17" s="54">
        <f t="shared" si="39"/>
        <v>165.04879579680693</v>
      </c>
    </row>
    <row r="18" spans="1:59" ht="28" x14ac:dyDescent="0.2">
      <c r="A18" t="s">
        <v>24</v>
      </c>
      <c r="B18" t="s">
        <v>111</v>
      </c>
      <c r="C18" s="13">
        <v>2</v>
      </c>
      <c r="D18" s="41" t="s">
        <v>124</v>
      </c>
      <c r="E18" s="42">
        <f t="shared" si="0"/>
        <v>0</v>
      </c>
      <c r="F18" s="42">
        <f>'Historical Emp Costs'!Z18*'Projected Emp Costs'!$C$2</f>
        <v>0</v>
      </c>
      <c r="G18" s="42">
        <f t="shared" si="1"/>
        <v>0</v>
      </c>
      <c r="H18" s="42">
        <f t="shared" si="2"/>
        <v>0</v>
      </c>
      <c r="I18" s="54">
        <f t="shared" si="3"/>
        <v>0</v>
      </c>
      <c r="J18" s="54">
        <f t="shared" si="4"/>
        <v>0</v>
      </c>
      <c r="L18" s="42">
        <f t="shared" si="5"/>
        <v>0</v>
      </c>
      <c r="M18" s="42">
        <f>F18*'Projected Emp Costs'!$C$2</f>
        <v>0</v>
      </c>
      <c r="N18" s="42">
        <f t="shared" si="6"/>
        <v>0</v>
      </c>
      <c r="O18" s="42">
        <f t="shared" si="7"/>
        <v>0</v>
      </c>
      <c r="P18" s="54">
        <f t="shared" si="8"/>
        <v>0</v>
      </c>
      <c r="Q18" s="54">
        <f t="shared" si="9"/>
        <v>0</v>
      </c>
      <c r="S18" s="42">
        <f t="shared" si="10"/>
        <v>0</v>
      </c>
      <c r="T18" s="42">
        <f>M18*'Projected Emp Costs'!$C$2</f>
        <v>0</v>
      </c>
      <c r="U18" s="42">
        <f t="shared" si="11"/>
        <v>0</v>
      </c>
      <c r="V18" s="42">
        <f t="shared" si="12"/>
        <v>0</v>
      </c>
      <c r="W18" s="54">
        <f t="shared" si="13"/>
        <v>0</v>
      </c>
      <c r="X18" s="54">
        <f t="shared" si="14"/>
        <v>0</v>
      </c>
      <c r="Z18" s="42">
        <f t="shared" si="15"/>
        <v>0</v>
      </c>
      <c r="AA18" s="42">
        <f>T18*'Projected Emp Costs'!$C$2</f>
        <v>0</v>
      </c>
      <c r="AB18" s="42">
        <f t="shared" si="16"/>
        <v>0</v>
      </c>
      <c r="AC18" s="42">
        <f t="shared" si="17"/>
        <v>0</v>
      </c>
      <c r="AD18" s="54">
        <f t="shared" si="18"/>
        <v>0</v>
      </c>
      <c r="AE18" s="54">
        <f t="shared" si="19"/>
        <v>0</v>
      </c>
      <c r="AG18" s="42">
        <f t="shared" si="20"/>
        <v>0</v>
      </c>
      <c r="AH18" s="42">
        <f>AA18*'Projected Emp Costs'!$C$2</f>
        <v>0</v>
      </c>
      <c r="AI18" s="42">
        <f t="shared" si="21"/>
        <v>0</v>
      </c>
      <c r="AJ18" s="42">
        <f t="shared" si="22"/>
        <v>0</v>
      </c>
      <c r="AK18" s="54">
        <f t="shared" si="23"/>
        <v>0</v>
      </c>
      <c r="AL18" s="54">
        <f t="shared" si="24"/>
        <v>0</v>
      </c>
      <c r="AN18" s="42">
        <f t="shared" si="25"/>
        <v>0</v>
      </c>
      <c r="AO18" s="42">
        <f>AH18*'Projected Emp Costs'!$C$2</f>
        <v>0</v>
      </c>
      <c r="AP18" s="42">
        <f t="shared" si="26"/>
        <v>0</v>
      </c>
      <c r="AQ18" s="42">
        <f t="shared" si="27"/>
        <v>0</v>
      </c>
      <c r="AR18" s="54">
        <f t="shared" si="28"/>
        <v>0</v>
      </c>
      <c r="AS18" s="54">
        <f t="shared" si="29"/>
        <v>0</v>
      </c>
      <c r="AU18" s="42">
        <f t="shared" si="30"/>
        <v>0</v>
      </c>
      <c r="AV18" s="42">
        <f>AO18*'Projected Emp Costs'!$C$2</f>
        <v>0</v>
      </c>
      <c r="AW18" s="42">
        <f t="shared" si="31"/>
        <v>0</v>
      </c>
      <c r="AX18" s="42">
        <f t="shared" si="32"/>
        <v>0</v>
      </c>
      <c r="AY18" s="54">
        <f t="shared" si="33"/>
        <v>0</v>
      </c>
      <c r="AZ18" s="54">
        <f t="shared" si="34"/>
        <v>0</v>
      </c>
      <c r="BB18" s="42">
        <f t="shared" si="35"/>
        <v>0</v>
      </c>
      <c r="BC18" s="42">
        <f>AV18*'Projected Emp Costs'!$C$2</f>
        <v>0</v>
      </c>
      <c r="BD18" s="42">
        <f t="shared" si="36"/>
        <v>0</v>
      </c>
      <c r="BE18" s="42">
        <f t="shared" si="37"/>
        <v>0</v>
      </c>
      <c r="BF18" s="54">
        <f t="shared" si="38"/>
        <v>0</v>
      </c>
      <c r="BG18" s="54">
        <f t="shared" si="39"/>
        <v>0</v>
      </c>
    </row>
    <row r="19" spans="1:59" ht="28" x14ac:dyDescent="0.2">
      <c r="A19" t="s">
        <v>24</v>
      </c>
      <c r="B19" t="s">
        <v>110</v>
      </c>
      <c r="C19" s="13">
        <v>1</v>
      </c>
      <c r="D19" s="41" t="s">
        <v>126</v>
      </c>
      <c r="E19" s="42">
        <f t="shared" si="0"/>
        <v>225244.69052800004</v>
      </c>
      <c r="F19" s="42">
        <f>'Historical Emp Costs'!Z19*'Projected Emp Costs'!$C$2</f>
        <v>108.29071660000001</v>
      </c>
      <c r="G19" s="42">
        <f t="shared" si="1"/>
        <v>225244.69052800004</v>
      </c>
      <c r="H19" s="42">
        <f t="shared" si="2"/>
        <v>225244.69052800004</v>
      </c>
      <c r="I19" s="54">
        <f t="shared" si="3"/>
        <v>108.29071660000001</v>
      </c>
      <c r="J19" s="54">
        <f t="shared" si="4"/>
        <v>108.29071660000001</v>
      </c>
      <c r="L19" s="42">
        <f t="shared" si="5"/>
        <v>232903.01000595203</v>
      </c>
      <c r="M19" s="42">
        <f>F19*'Projected Emp Costs'!$C$2</f>
        <v>111.97260096440002</v>
      </c>
      <c r="N19" s="42">
        <f t="shared" si="6"/>
        <v>232903.01000595203</v>
      </c>
      <c r="O19" s="42">
        <f t="shared" si="7"/>
        <v>232903.01000595203</v>
      </c>
      <c r="P19" s="54">
        <f t="shared" si="8"/>
        <v>111.97260096440002</v>
      </c>
      <c r="Q19" s="54">
        <f t="shared" si="9"/>
        <v>111.97260096440002</v>
      </c>
      <c r="S19" s="42">
        <f t="shared" si="10"/>
        <v>240821.71234615441</v>
      </c>
      <c r="T19" s="42">
        <f>M19*'Projected Emp Costs'!$C$2</f>
        <v>115.77966939718962</v>
      </c>
      <c r="U19" s="42">
        <f t="shared" si="11"/>
        <v>240821.71234615441</v>
      </c>
      <c r="V19" s="42">
        <f t="shared" si="12"/>
        <v>240821.71234615441</v>
      </c>
      <c r="W19" s="54">
        <f t="shared" si="13"/>
        <v>115.77966939718962</v>
      </c>
      <c r="X19" s="54">
        <f t="shared" si="14"/>
        <v>115.77966939718962</v>
      </c>
      <c r="Z19" s="42">
        <f t="shared" si="15"/>
        <v>249009.65056592366</v>
      </c>
      <c r="AA19" s="42">
        <f>T19*'Projected Emp Costs'!$C$2</f>
        <v>119.71617815669407</v>
      </c>
      <c r="AB19" s="42">
        <f t="shared" si="16"/>
        <v>249009.65056592366</v>
      </c>
      <c r="AC19" s="42">
        <f t="shared" si="17"/>
        <v>249009.65056592366</v>
      </c>
      <c r="AD19" s="54">
        <f t="shared" si="18"/>
        <v>119.71617815669407</v>
      </c>
      <c r="AE19" s="54">
        <f t="shared" si="19"/>
        <v>119.71617815669407</v>
      </c>
      <c r="AG19" s="42">
        <f t="shared" si="20"/>
        <v>257475.97868516509</v>
      </c>
      <c r="AH19" s="42">
        <f>AA19*'Projected Emp Costs'!$C$2</f>
        <v>123.78652821402167</v>
      </c>
      <c r="AI19" s="42">
        <f t="shared" si="21"/>
        <v>257475.97868516509</v>
      </c>
      <c r="AJ19" s="42">
        <f t="shared" si="22"/>
        <v>257475.97868516509</v>
      </c>
      <c r="AK19" s="54">
        <f t="shared" si="23"/>
        <v>123.78652821402167</v>
      </c>
      <c r="AL19" s="54">
        <f t="shared" si="24"/>
        <v>123.78652821402167</v>
      </c>
      <c r="AN19" s="42">
        <f t="shared" si="25"/>
        <v>266230.16196046071</v>
      </c>
      <c r="AO19" s="42">
        <f>AH19*'Projected Emp Costs'!$C$2</f>
        <v>127.99527017329841</v>
      </c>
      <c r="AP19" s="42">
        <f t="shared" si="26"/>
        <v>266230.16196046071</v>
      </c>
      <c r="AQ19" s="42">
        <f t="shared" si="27"/>
        <v>266230.16196046071</v>
      </c>
      <c r="AR19" s="54">
        <f t="shared" si="28"/>
        <v>127.99527017329841</v>
      </c>
      <c r="AS19" s="54">
        <f t="shared" si="29"/>
        <v>127.99527017329841</v>
      </c>
      <c r="AU19" s="42">
        <f t="shared" si="30"/>
        <v>275281.98746711639</v>
      </c>
      <c r="AV19" s="42">
        <f>AO19*'Projected Emp Costs'!$C$2</f>
        <v>132.34710935919057</v>
      </c>
      <c r="AW19" s="42">
        <f t="shared" si="31"/>
        <v>275281.98746711639</v>
      </c>
      <c r="AX19" s="42">
        <f t="shared" si="32"/>
        <v>275281.98746711639</v>
      </c>
      <c r="AY19" s="54">
        <f t="shared" si="33"/>
        <v>132.34710935919057</v>
      </c>
      <c r="AZ19" s="54">
        <f t="shared" si="34"/>
        <v>132.34710935919057</v>
      </c>
      <c r="BB19" s="42">
        <f t="shared" si="35"/>
        <v>284641.57504099834</v>
      </c>
      <c r="BC19" s="42">
        <f>AV19*'Projected Emp Costs'!$C$2</f>
        <v>136.84691107740306</v>
      </c>
      <c r="BD19" s="42">
        <f t="shared" si="36"/>
        <v>284641.57504099834</v>
      </c>
      <c r="BE19" s="42">
        <f t="shared" si="37"/>
        <v>284641.57504099834</v>
      </c>
      <c r="BF19" s="54">
        <f t="shared" si="38"/>
        <v>136.84691107740306</v>
      </c>
      <c r="BG19" s="54">
        <f t="shared" si="39"/>
        <v>136.84691107740306</v>
      </c>
    </row>
    <row r="20" spans="1:59" ht="28" x14ac:dyDescent="0.2">
      <c r="A20" t="s">
        <v>24</v>
      </c>
      <c r="B20" t="s">
        <v>112</v>
      </c>
      <c r="C20" s="13">
        <v>1</v>
      </c>
      <c r="D20" s="41" t="s">
        <v>127</v>
      </c>
      <c r="E20" s="42">
        <f t="shared" si="0"/>
        <v>214085.46473600002</v>
      </c>
      <c r="F20" s="42">
        <f>'Historical Emp Costs'!Z20*'Projected Emp Costs'!$C$2</f>
        <v>102.92570420000001</v>
      </c>
      <c r="G20" s="42">
        <f t="shared" si="1"/>
        <v>214085.46473600002</v>
      </c>
      <c r="H20" s="42">
        <f t="shared" si="2"/>
        <v>214085.46473600002</v>
      </c>
      <c r="I20" s="54">
        <f t="shared" si="3"/>
        <v>102.92570420000001</v>
      </c>
      <c r="J20" s="54">
        <f t="shared" si="4"/>
        <v>102.92570420000001</v>
      </c>
      <c r="L20" s="42">
        <f t="shared" si="5"/>
        <v>221364.37053702405</v>
      </c>
      <c r="M20" s="42">
        <f>F20*'Projected Emp Costs'!$C$2</f>
        <v>106.42517814280002</v>
      </c>
      <c r="N20" s="42">
        <f t="shared" si="6"/>
        <v>221364.37053702405</v>
      </c>
      <c r="O20" s="42">
        <f t="shared" si="7"/>
        <v>221364.37053702405</v>
      </c>
      <c r="P20" s="54">
        <f t="shared" si="8"/>
        <v>106.42517814280002</v>
      </c>
      <c r="Q20" s="54">
        <f t="shared" si="9"/>
        <v>106.42517814280002</v>
      </c>
      <c r="S20" s="42">
        <f t="shared" si="10"/>
        <v>228890.75913528289</v>
      </c>
      <c r="T20" s="42">
        <f>M20*'Projected Emp Costs'!$C$2</f>
        <v>110.04363419965523</v>
      </c>
      <c r="U20" s="42">
        <f t="shared" si="11"/>
        <v>228890.75913528289</v>
      </c>
      <c r="V20" s="42">
        <f t="shared" si="12"/>
        <v>228890.75913528289</v>
      </c>
      <c r="W20" s="54">
        <f t="shared" si="13"/>
        <v>110.04363419965523</v>
      </c>
      <c r="X20" s="54">
        <f t="shared" si="14"/>
        <v>110.04363419965523</v>
      </c>
      <c r="Z20" s="42">
        <f t="shared" si="15"/>
        <v>236673.04494588249</v>
      </c>
      <c r="AA20" s="42">
        <f>T20*'Projected Emp Costs'!$C$2</f>
        <v>113.78511776244351</v>
      </c>
      <c r="AB20" s="42">
        <f t="shared" si="16"/>
        <v>236673.04494588249</v>
      </c>
      <c r="AC20" s="42">
        <f t="shared" si="17"/>
        <v>236673.04494588249</v>
      </c>
      <c r="AD20" s="54">
        <f t="shared" si="18"/>
        <v>113.78511776244351</v>
      </c>
      <c r="AE20" s="54">
        <f t="shared" si="19"/>
        <v>113.78511776244351</v>
      </c>
      <c r="AG20" s="42">
        <f t="shared" si="20"/>
        <v>244719.92847404251</v>
      </c>
      <c r="AH20" s="42">
        <f>AA20*'Projected Emp Costs'!$C$2</f>
        <v>117.65381176636659</v>
      </c>
      <c r="AI20" s="42">
        <f t="shared" si="21"/>
        <v>244719.92847404251</v>
      </c>
      <c r="AJ20" s="42">
        <f t="shared" si="22"/>
        <v>244719.92847404251</v>
      </c>
      <c r="AK20" s="54">
        <f t="shared" si="23"/>
        <v>117.65381176636659</v>
      </c>
      <c r="AL20" s="54">
        <f t="shared" si="24"/>
        <v>117.65381176636659</v>
      </c>
      <c r="AN20" s="42">
        <f t="shared" si="25"/>
        <v>253040.40604215997</v>
      </c>
      <c r="AO20" s="42">
        <f>AH20*'Projected Emp Costs'!$C$2</f>
        <v>121.65404136642306</v>
      </c>
      <c r="AP20" s="42">
        <f t="shared" si="26"/>
        <v>253040.40604215997</v>
      </c>
      <c r="AQ20" s="42">
        <f t="shared" si="27"/>
        <v>253040.40604215997</v>
      </c>
      <c r="AR20" s="54">
        <f t="shared" si="28"/>
        <v>121.65404136642306</v>
      </c>
      <c r="AS20" s="54">
        <f t="shared" si="29"/>
        <v>121.65404136642306</v>
      </c>
      <c r="AU20" s="42">
        <f t="shared" si="30"/>
        <v>261643.77984759343</v>
      </c>
      <c r="AV20" s="42">
        <f>AO20*'Projected Emp Costs'!$C$2</f>
        <v>125.79027877288145</v>
      </c>
      <c r="AW20" s="42">
        <f t="shared" si="31"/>
        <v>261643.77984759343</v>
      </c>
      <c r="AX20" s="42">
        <f t="shared" si="32"/>
        <v>261643.77984759343</v>
      </c>
      <c r="AY20" s="54">
        <f t="shared" si="33"/>
        <v>125.79027877288145</v>
      </c>
      <c r="AZ20" s="54">
        <f t="shared" si="34"/>
        <v>125.79027877288145</v>
      </c>
      <c r="BB20" s="42">
        <f t="shared" si="35"/>
        <v>270539.66836241155</v>
      </c>
      <c r="BC20" s="42">
        <f>AV20*'Projected Emp Costs'!$C$2</f>
        <v>130.06714825115941</v>
      </c>
      <c r="BD20" s="42">
        <f t="shared" si="36"/>
        <v>270539.66836241155</v>
      </c>
      <c r="BE20" s="42">
        <f t="shared" si="37"/>
        <v>270539.66836241155</v>
      </c>
      <c r="BF20" s="54">
        <f t="shared" si="38"/>
        <v>130.06714825115941</v>
      </c>
      <c r="BG20" s="54">
        <f t="shared" si="39"/>
        <v>130.06714825115941</v>
      </c>
    </row>
    <row r="21" spans="1:59" ht="42" x14ac:dyDescent="0.2">
      <c r="A21" t="s">
        <v>24</v>
      </c>
      <c r="B21" t="s">
        <v>114</v>
      </c>
      <c r="C21" s="13">
        <v>1</v>
      </c>
      <c r="D21" s="41" t="s">
        <v>128</v>
      </c>
      <c r="E21" s="42">
        <f t="shared" si="0"/>
        <v>335853.20912000001</v>
      </c>
      <c r="F21" s="42">
        <f>'Historical Emp Costs'!Z21*'Projected Emp Costs'!$C$2</f>
        <v>161.46788900000001</v>
      </c>
      <c r="G21" s="42">
        <f t="shared" si="1"/>
        <v>335853.20912000001</v>
      </c>
      <c r="H21" s="42">
        <f t="shared" si="2"/>
        <v>335853.20912000001</v>
      </c>
      <c r="I21" s="54">
        <f t="shared" si="3"/>
        <v>161.46788900000001</v>
      </c>
      <c r="J21" s="54">
        <f t="shared" si="4"/>
        <v>161.46788900000001</v>
      </c>
      <c r="L21" s="42">
        <f t="shared" si="5"/>
        <v>347272.21823008003</v>
      </c>
      <c r="M21" s="42">
        <f>F21*'Projected Emp Costs'!$C$2</f>
        <v>166.95779722600003</v>
      </c>
      <c r="N21" s="42">
        <f t="shared" si="6"/>
        <v>347272.21823008003</v>
      </c>
      <c r="O21" s="42">
        <f t="shared" si="7"/>
        <v>347272.21823008003</v>
      </c>
      <c r="P21" s="54">
        <f t="shared" si="8"/>
        <v>166.95779722600003</v>
      </c>
      <c r="Q21" s="54">
        <f t="shared" si="9"/>
        <v>166.95779722600003</v>
      </c>
      <c r="S21" s="42">
        <f t="shared" si="10"/>
        <v>359079.47364990279</v>
      </c>
      <c r="T21" s="42">
        <f>M21*'Projected Emp Costs'!$C$2</f>
        <v>172.63436233168403</v>
      </c>
      <c r="U21" s="42">
        <f t="shared" si="11"/>
        <v>359079.47364990279</v>
      </c>
      <c r="V21" s="42">
        <f t="shared" si="12"/>
        <v>359079.47364990279</v>
      </c>
      <c r="W21" s="54">
        <f t="shared" si="13"/>
        <v>172.63436233168403</v>
      </c>
      <c r="X21" s="54">
        <f t="shared" si="14"/>
        <v>172.63436233168403</v>
      </c>
      <c r="Z21" s="42">
        <f t="shared" si="15"/>
        <v>371288.17575399944</v>
      </c>
      <c r="AA21" s="42">
        <f>T21*'Projected Emp Costs'!$C$2</f>
        <v>178.50393065096128</v>
      </c>
      <c r="AB21" s="42">
        <f t="shared" si="16"/>
        <v>371288.17575399944</v>
      </c>
      <c r="AC21" s="42">
        <f t="shared" si="17"/>
        <v>371288.17575399944</v>
      </c>
      <c r="AD21" s="54">
        <f t="shared" si="18"/>
        <v>178.50393065096128</v>
      </c>
      <c r="AE21" s="54">
        <f t="shared" si="19"/>
        <v>178.50393065096128</v>
      </c>
      <c r="AG21" s="42">
        <f t="shared" si="20"/>
        <v>383911.97372963547</v>
      </c>
      <c r="AH21" s="42">
        <f>AA21*'Projected Emp Costs'!$C$2</f>
        <v>184.57306429309398</v>
      </c>
      <c r="AI21" s="42">
        <f t="shared" si="21"/>
        <v>383911.97372963547</v>
      </c>
      <c r="AJ21" s="42">
        <f t="shared" si="22"/>
        <v>383911.97372963547</v>
      </c>
      <c r="AK21" s="54">
        <f t="shared" si="23"/>
        <v>184.57306429309398</v>
      </c>
      <c r="AL21" s="54">
        <f t="shared" si="24"/>
        <v>184.57306429309398</v>
      </c>
      <c r="AN21" s="42">
        <f t="shared" si="25"/>
        <v>396964.98083644314</v>
      </c>
      <c r="AO21" s="42">
        <f>AH21*'Projected Emp Costs'!$C$2</f>
        <v>190.84854847905919</v>
      </c>
      <c r="AP21" s="42">
        <f t="shared" si="26"/>
        <v>396964.98083644314</v>
      </c>
      <c r="AQ21" s="42">
        <f t="shared" si="27"/>
        <v>396964.98083644314</v>
      </c>
      <c r="AR21" s="54">
        <f t="shared" si="28"/>
        <v>190.84854847905919</v>
      </c>
      <c r="AS21" s="54">
        <f t="shared" si="29"/>
        <v>190.84854847905919</v>
      </c>
      <c r="AU21" s="42">
        <f t="shared" si="30"/>
        <v>410461.79018488218</v>
      </c>
      <c r="AV21" s="42">
        <f>AO21*'Projected Emp Costs'!$C$2</f>
        <v>197.3373991273472</v>
      </c>
      <c r="AW21" s="42">
        <f t="shared" si="31"/>
        <v>410461.79018488218</v>
      </c>
      <c r="AX21" s="42">
        <f t="shared" si="32"/>
        <v>410461.79018488218</v>
      </c>
      <c r="AY21" s="54">
        <f t="shared" si="33"/>
        <v>197.3373991273472</v>
      </c>
      <c r="AZ21" s="54">
        <f t="shared" si="34"/>
        <v>197.3373991273472</v>
      </c>
      <c r="BB21" s="42">
        <f t="shared" si="35"/>
        <v>424417.49105116818</v>
      </c>
      <c r="BC21" s="42">
        <f>AV21*'Projected Emp Costs'!$C$2</f>
        <v>204.04687069767701</v>
      </c>
      <c r="BD21" s="42">
        <f t="shared" si="36"/>
        <v>424417.49105116818</v>
      </c>
      <c r="BE21" s="42">
        <f t="shared" si="37"/>
        <v>424417.49105116818</v>
      </c>
      <c r="BF21" s="54">
        <f t="shared" si="38"/>
        <v>204.04687069767701</v>
      </c>
      <c r="BG21" s="54">
        <f t="shared" si="39"/>
        <v>204.04687069767701</v>
      </c>
    </row>
    <row r="22" spans="1:59" x14ac:dyDescent="0.2">
      <c r="A22" t="s">
        <v>24</v>
      </c>
      <c r="B22" t="s">
        <v>116</v>
      </c>
      <c r="C22" s="13">
        <v>0</v>
      </c>
      <c r="D22" s="41" t="s">
        <v>129</v>
      </c>
      <c r="E22" s="42">
        <f t="shared" si="0"/>
        <v>148510.29152960001</v>
      </c>
      <c r="F22" s="42">
        <f>'Historical Emp Costs'!Z22*'Projected Emp Costs'!$C$2</f>
        <v>71.399178620000001</v>
      </c>
      <c r="G22" s="42">
        <f t="shared" si="1"/>
        <v>148510.29152960001</v>
      </c>
      <c r="H22" s="42">
        <f t="shared" si="2"/>
        <v>148510.29152960001</v>
      </c>
      <c r="I22" s="54">
        <f t="shared" si="3"/>
        <v>71.399178620000001</v>
      </c>
      <c r="J22" s="54">
        <f t="shared" si="4"/>
        <v>71.399178620000001</v>
      </c>
      <c r="L22" s="42">
        <f t="shared" si="5"/>
        <v>153559.64144160639</v>
      </c>
      <c r="M22" s="42">
        <f>F22*'Projected Emp Costs'!$C$2</f>
        <v>73.826750693080001</v>
      </c>
      <c r="N22" s="42">
        <f t="shared" si="6"/>
        <v>153559.64144160639</v>
      </c>
      <c r="O22" s="42">
        <f t="shared" si="7"/>
        <v>153559.64144160639</v>
      </c>
      <c r="P22" s="54">
        <f t="shared" si="8"/>
        <v>73.826750693080001</v>
      </c>
      <c r="Q22" s="54">
        <f t="shared" si="9"/>
        <v>73.826750693080001</v>
      </c>
      <c r="S22" s="42">
        <f t="shared" si="10"/>
        <v>158780.66925062102</v>
      </c>
      <c r="T22" s="42">
        <f>M22*'Projected Emp Costs'!$C$2</f>
        <v>76.336860216644723</v>
      </c>
      <c r="U22" s="42">
        <f t="shared" si="11"/>
        <v>158780.66925062102</v>
      </c>
      <c r="V22" s="42">
        <f t="shared" si="12"/>
        <v>158780.66925062102</v>
      </c>
      <c r="W22" s="54">
        <f t="shared" si="13"/>
        <v>76.336860216644723</v>
      </c>
      <c r="X22" s="54">
        <f t="shared" si="14"/>
        <v>76.336860216644723</v>
      </c>
      <c r="Z22" s="42">
        <f t="shared" si="15"/>
        <v>164179.21200514215</v>
      </c>
      <c r="AA22" s="42">
        <f>T22*'Projected Emp Costs'!$C$2</f>
        <v>78.932313464010647</v>
      </c>
      <c r="AB22" s="42">
        <f t="shared" si="16"/>
        <v>164179.21200514215</v>
      </c>
      <c r="AC22" s="42">
        <f t="shared" si="17"/>
        <v>164179.21200514215</v>
      </c>
      <c r="AD22" s="54">
        <f t="shared" si="18"/>
        <v>78.932313464010647</v>
      </c>
      <c r="AE22" s="54">
        <f t="shared" si="19"/>
        <v>78.932313464010647</v>
      </c>
      <c r="AG22" s="42">
        <f t="shared" si="20"/>
        <v>169761.30521331698</v>
      </c>
      <c r="AH22" s="42">
        <f>AA22*'Projected Emp Costs'!$C$2</f>
        <v>81.616012121787008</v>
      </c>
      <c r="AI22" s="42">
        <f t="shared" si="21"/>
        <v>169761.30521331698</v>
      </c>
      <c r="AJ22" s="42">
        <f t="shared" si="22"/>
        <v>169761.30521331698</v>
      </c>
      <c r="AK22" s="54">
        <f t="shared" si="23"/>
        <v>81.616012121787008</v>
      </c>
      <c r="AL22" s="54">
        <f t="shared" si="24"/>
        <v>81.616012121787008</v>
      </c>
      <c r="AN22" s="42">
        <f t="shared" si="25"/>
        <v>175533.18959056976</v>
      </c>
      <c r="AO22" s="42">
        <f>AH22*'Projected Emp Costs'!$C$2</f>
        <v>84.390956533927763</v>
      </c>
      <c r="AP22" s="42">
        <f t="shared" si="26"/>
        <v>175533.18959056976</v>
      </c>
      <c r="AQ22" s="42">
        <f t="shared" si="27"/>
        <v>175533.18959056976</v>
      </c>
      <c r="AR22" s="54">
        <f t="shared" si="28"/>
        <v>84.390956533927763</v>
      </c>
      <c r="AS22" s="54">
        <f t="shared" si="29"/>
        <v>84.390956533927763</v>
      </c>
      <c r="AU22" s="42">
        <f t="shared" si="30"/>
        <v>181501.31803664911</v>
      </c>
      <c r="AV22" s="42">
        <f>AO22*'Projected Emp Costs'!$C$2</f>
        <v>87.260249056081307</v>
      </c>
      <c r="AW22" s="42">
        <f t="shared" si="31"/>
        <v>181501.31803664911</v>
      </c>
      <c r="AX22" s="42">
        <f t="shared" si="32"/>
        <v>181501.31803664911</v>
      </c>
      <c r="AY22" s="54">
        <f t="shared" si="33"/>
        <v>87.260249056081307</v>
      </c>
      <c r="AZ22" s="54">
        <f t="shared" si="34"/>
        <v>87.260249056081307</v>
      </c>
      <c r="BB22" s="42">
        <f t="shared" si="35"/>
        <v>187672.3628498952</v>
      </c>
      <c r="BC22" s="42">
        <f>AV22*'Projected Emp Costs'!$C$2</f>
        <v>90.227097523988078</v>
      </c>
      <c r="BD22" s="42">
        <f t="shared" si="36"/>
        <v>187672.3628498952</v>
      </c>
      <c r="BE22" s="42">
        <f t="shared" si="37"/>
        <v>187672.3628498952</v>
      </c>
      <c r="BF22" s="54">
        <f t="shared" si="38"/>
        <v>90.227097523988078</v>
      </c>
      <c r="BG22" s="54">
        <f t="shared" si="39"/>
        <v>90.227097523988078</v>
      </c>
    </row>
    <row r="23" spans="1:59" ht="56" x14ac:dyDescent="0.2">
      <c r="A23" t="s">
        <v>24</v>
      </c>
      <c r="B23" t="s">
        <v>117</v>
      </c>
      <c r="C23" s="13">
        <v>1</v>
      </c>
      <c r="D23" s="41" t="s">
        <v>130</v>
      </c>
      <c r="E23" s="42">
        <f t="shared" si="0"/>
        <v>234877.76540800001</v>
      </c>
      <c r="F23" s="42">
        <f>'Historical Emp Costs'!Z23*'Projected Emp Costs'!$C$2</f>
        <v>112.9220026</v>
      </c>
      <c r="G23" s="42">
        <f t="shared" si="1"/>
        <v>234877.76540800001</v>
      </c>
      <c r="H23" s="42">
        <f t="shared" si="2"/>
        <v>234877.76540800001</v>
      </c>
      <c r="I23" s="54">
        <f t="shared" si="3"/>
        <v>112.9220026</v>
      </c>
      <c r="J23" s="54">
        <f t="shared" si="4"/>
        <v>112.9220026</v>
      </c>
      <c r="L23" s="42">
        <f t="shared" si="5"/>
        <v>242863.609431872</v>
      </c>
      <c r="M23" s="42">
        <f>F23*'Projected Emp Costs'!$C$2</f>
        <v>116.7613506884</v>
      </c>
      <c r="N23" s="42">
        <f t="shared" si="6"/>
        <v>242863.609431872</v>
      </c>
      <c r="O23" s="42">
        <f t="shared" si="7"/>
        <v>242863.609431872</v>
      </c>
      <c r="P23" s="54">
        <f t="shared" si="8"/>
        <v>116.7613506884</v>
      </c>
      <c r="Q23" s="54">
        <f t="shared" si="9"/>
        <v>116.7613506884</v>
      </c>
      <c r="S23" s="42">
        <f t="shared" si="10"/>
        <v>251120.97215255565</v>
      </c>
      <c r="T23" s="42">
        <f>M23*'Projected Emp Costs'!$C$2</f>
        <v>120.7312366118056</v>
      </c>
      <c r="U23" s="42">
        <f t="shared" si="11"/>
        <v>251120.97215255565</v>
      </c>
      <c r="V23" s="42">
        <f t="shared" si="12"/>
        <v>251120.97215255565</v>
      </c>
      <c r="W23" s="54">
        <f t="shared" si="13"/>
        <v>120.7312366118056</v>
      </c>
      <c r="X23" s="54">
        <f t="shared" si="14"/>
        <v>120.7312366118056</v>
      </c>
      <c r="Z23" s="42">
        <f t="shared" si="15"/>
        <v>259659.08520574254</v>
      </c>
      <c r="AA23" s="42">
        <f>T23*'Projected Emp Costs'!$C$2</f>
        <v>124.83609865660699</v>
      </c>
      <c r="AB23" s="42">
        <f t="shared" si="16"/>
        <v>259659.08520574254</v>
      </c>
      <c r="AC23" s="42">
        <f t="shared" si="17"/>
        <v>259659.08520574254</v>
      </c>
      <c r="AD23" s="54">
        <f t="shared" si="18"/>
        <v>124.83609865660699</v>
      </c>
      <c r="AE23" s="54">
        <f t="shared" si="19"/>
        <v>124.83609865660699</v>
      </c>
      <c r="AG23" s="42">
        <f t="shared" si="20"/>
        <v>268487.49410273781</v>
      </c>
      <c r="AH23" s="42">
        <f>AA23*'Projected Emp Costs'!$C$2</f>
        <v>129.08052601093164</v>
      </c>
      <c r="AI23" s="42">
        <f t="shared" si="21"/>
        <v>268487.49410273781</v>
      </c>
      <c r="AJ23" s="42">
        <f t="shared" si="22"/>
        <v>268487.49410273781</v>
      </c>
      <c r="AK23" s="54">
        <f t="shared" si="23"/>
        <v>129.08052601093164</v>
      </c>
      <c r="AL23" s="54">
        <f t="shared" si="24"/>
        <v>129.08052601093164</v>
      </c>
      <c r="AN23" s="42">
        <f t="shared" si="25"/>
        <v>277616.06890223094</v>
      </c>
      <c r="AO23" s="42">
        <f>AH23*'Projected Emp Costs'!$C$2</f>
        <v>133.46926389530333</v>
      </c>
      <c r="AP23" s="42">
        <f t="shared" si="26"/>
        <v>277616.06890223094</v>
      </c>
      <c r="AQ23" s="42">
        <f t="shared" si="27"/>
        <v>277616.06890223094</v>
      </c>
      <c r="AR23" s="54">
        <f t="shared" si="28"/>
        <v>133.46926389530333</v>
      </c>
      <c r="AS23" s="54">
        <f t="shared" si="29"/>
        <v>133.46926389530333</v>
      </c>
      <c r="AU23" s="42">
        <f t="shared" si="30"/>
        <v>287055.01524490677</v>
      </c>
      <c r="AV23" s="42">
        <f>AO23*'Projected Emp Costs'!$C$2</f>
        <v>138.00721886774363</v>
      </c>
      <c r="AW23" s="42">
        <f t="shared" si="31"/>
        <v>287055.01524490677</v>
      </c>
      <c r="AX23" s="42">
        <f t="shared" si="32"/>
        <v>287055.01524490677</v>
      </c>
      <c r="AY23" s="54">
        <f t="shared" si="33"/>
        <v>138.00721886774363</v>
      </c>
      <c r="AZ23" s="54">
        <f t="shared" si="34"/>
        <v>138.00721886774363</v>
      </c>
      <c r="BB23" s="42">
        <f t="shared" si="35"/>
        <v>296814.88576323359</v>
      </c>
      <c r="BC23" s="42">
        <f>AV23*'Projected Emp Costs'!$C$2</f>
        <v>142.69946430924691</v>
      </c>
      <c r="BD23" s="42">
        <f t="shared" si="36"/>
        <v>296814.88576323359</v>
      </c>
      <c r="BE23" s="42">
        <f t="shared" si="37"/>
        <v>296814.88576323359</v>
      </c>
      <c r="BF23" s="54">
        <f t="shared" si="38"/>
        <v>142.69946430924691</v>
      </c>
      <c r="BG23" s="54">
        <f t="shared" si="39"/>
        <v>142.69946430924691</v>
      </c>
    </row>
    <row r="24" spans="1:59" ht="56" x14ac:dyDescent="0.2">
      <c r="A24" t="s">
        <v>24</v>
      </c>
      <c r="B24" t="s">
        <v>113</v>
      </c>
      <c r="C24" s="13">
        <v>0</v>
      </c>
      <c r="D24" s="41" t="s">
        <v>130</v>
      </c>
      <c r="E24" s="42">
        <f t="shared" si="0"/>
        <v>214771.02824320001</v>
      </c>
      <c r="F24" s="42">
        <f>'Historical Emp Costs'!Z24*'Projected Emp Costs'!$C$2</f>
        <v>103.25530204</v>
      </c>
      <c r="G24" s="42">
        <f t="shared" si="1"/>
        <v>214771.02824320001</v>
      </c>
      <c r="H24" s="42">
        <f t="shared" si="2"/>
        <v>214771.02824320001</v>
      </c>
      <c r="I24" s="54">
        <f t="shared" si="3"/>
        <v>103.25530204</v>
      </c>
      <c r="J24" s="54">
        <f t="shared" si="4"/>
        <v>103.25530204</v>
      </c>
      <c r="L24" s="42">
        <f t="shared" si="5"/>
        <v>222073.24320346882</v>
      </c>
      <c r="M24" s="42">
        <f>F24*'Projected Emp Costs'!$C$2</f>
        <v>106.76598230936001</v>
      </c>
      <c r="N24" s="42">
        <f t="shared" si="6"/>
        <v>222073.24320346882</v>
      </c>
      <c r="O24" s="42">
        <f t="shared" si="7"/>
        <v>222073.24320346882</v>
      </c>
      <c r="P24" s="54">
        <f t="shared" si="8"/>
        <v>106.76598230936001</v>
      </c>
      <c r="Q24" s="54">
        <f t="shared" si="9"/>
        <v>106.76598230936001</v>
      </c>
      <c r="S24" s="42">
        <f t="shared" si="10"/>
        <v>229623.73347238675</v>
      </c>
      <c r="T24" s="42">
        <f>M24*'Projected Emp Costs'!$C$2</f>
        <v>110.39602570787825</v>
      </c>
      <c r="U24" s="42">
        <f t="shared" si="11"/>
        <v>229623.73347238675</v>
      </c>
      <c r="V24" s="42">
        <f t="shared" si="12"/>
        <v>229623.73347238675</v>
      </c>
      <c r="W24" s="54">
        <f t="shared" si="13"/>
        <v>110.39602570787825</v>
      </c>
      <c r="X24" s="54">
        <f t="shared" si="14"/>
        <v>110.39602570787825</v>
      </c>
      <c r="Z24" s="42">
        <f t="shared" si="15"/>
        <v>237430.94041044792</v>
      </c>
      <c r="AA24" s="42">
        <f>T24*'Projected Emp Costs'!$C$2</f>
        <v>114.14949058194611</v>
      </c>
      <c r="AB24" s="42">
        <f t="shared" si="16"/>
        <v>237430.94041044792</v>
      </c>
      <c r="AC24" s="42">
        <f t="shared" si="17"/>
        <v>237430.94041044792</v>
      </c>
      <c r="AD24" s="54">
        <f t="shared" si="18"/>
        <v>114.14949058194611</v>
      </c>
      <c r="AE24" s="54">
        <f t="shared" si="19"/>
        <v>114.14949058194611</v>
      </c>
    </row>
    <row r="27" spans="1:59" x14ac:dyDescent="0.2">
      <c r="A27" s="36" t="s">
        <v>136</v>
      </c>
      <c r="B27" s="50"/>
    </row>
    <row r="28" spans="1:59" x14ac:dyDescent="0.2">
      <c r="A28" s="50" t="s">
        <v>152</v>
      </c>
      <c r="B28" s="50"/>
    </row>
    <row r="29" spans="1:59" x14ac:dyDescent="0.2">
      <c r="A29" s="50" t="s">
        <v>154</v>
      </c>
      <c r="B29" s="50"/>
    </row>
    <row r="30" spans="1:59" x14ac:dyDescent="0.2">
      <c r="A30" s="50" t="s">
        <v>153</v>
      </c>
      <c r="B30" s="50"/>
    </row>
    <row r="31" spans="1:59" x14ac:dyDescent="0.2">
      <c r="A31" s="50" t="s">
        <v>137</v>
      </c>
      <c r="B31" s="50"/>
    </row>
    <row r="32" spans="1:59" x14ac:dyDescent="0.2">
      <c r="A32" s="50" t="s">
        <v>138</v>
      </c>
      <c r="B32" s="50"/>
    </row>
    <row r="33" spans="1:2" x14ac:dyDescent="0.2">
      <c r="A33" s="50" t="s">
        <v>139</v>
      </c>
      <c r="B33" s="50"/>
    </row>
    <row r="34" spans="1:2" x14ac:dyDescent="0.2">
      <c r="A34" s="50" t="s">
        <v>140</v>
      </c>
      <c r="B34" s="50"/>
    </row>
    <row r="35" spans="1:2" x14ac:dyDescent="0.2">
      <c r="A35" s="50" t="s">
        <v>141</v>
      </c>
      <c r="B35" s="50"/>
    </row>
    <row r="36" spans="1:2" x14ac:dyDescent="0.2">
      <c r="A36" s="50" t="s">
        <v>142</v>
      </c>
      <c r="B36" s="50"/>
    </row>
    <row r="37" spans="1:2" x14ac:dyDescent="0.2">
      <c r="A37" s="50" t="s">
        <v>143</v>
      </c>
      <c r="B37" s="50"/>
    </row>
    <row r="38" spans="1:2" x14ac:dyDescent="0.2">
      <c r="A38" s="50" t="s">
        <v>144</v>
      </c>
      <c r="B38" s="50"/>
    </row>
    <row r="39" spans="1:2" x14ac:dyDescent="0.2">
      <c r="A39" s="50" t="s">
        <v>145</v>
      </c>
      <c r="B39" s="50"/>
    </row>
    <row r="40" spans="1:2" x14ac:dyDescent="0.2">
      <c r="A40" s="50" t="s">
        <v>146</v>
      </c>
      <c r="B40" s="50"/>
    </row>
    <row r="41" spans="1:2" x14ac:dyDescent="0.2">
      <c r="A41" s="50" t="s">
        <v>147</v>
      </c>
      <c r="B41" s="50"/>
    </row>
    <row r="42" spans="1:2" x14ac:dyDescent="0.2">
      <c r="A42" s="50" t="s">
        <v>148</v>
      </c>
      <c r="B42" s="50"/>
    </row>
    <row r="43" spans="1:2" x14ac:dyDescent="0.2">
      <c r="A43" s="50" t="s">
        <v>149</v>
      </c>
      <c r="B43" s="50"/>
    </row>
    <row r="44" spans="1:2" x14ac:dyDescent="0.2">
      <c r="A44" s="50" t="s">
        <v>150</v>
      </c>
      <c r="B44" s="50"/>
    </row>
    <row r="45" spans="1:2" x14ac:dyDescent="0.2">
      <c r="A45" s="50" t="s">
        <v>151</v>
      </c>
      <c r="B45" s="50"/>
    </row>
  </sheetData>
  <pageMargins left="0.7" right="0.7" top="0.75" bottom="0.75" header="0.3" footer="0.3"/>
  <pageSetup orientation="portrait" r:id="rId1"/>
  <headerFooter>
    <oddHeader>&amp;C&amp;"-,Bold"SoCalREN Response to Data Request ORA-A1701013-SoCalREN001
Dated: June 13, 2017</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A13" sqref="A13"/>
    </sheetView>
  </sheetViews>
  <sheetFormatPr baseColWidth="10" defaultColWidth="8.83203125" defaultRowHeight="15" x14ac:dyDescent="0.2"/>
  <cols>
    <col min="1" max="1" width="17.1640625" customWidth="1"/>
    <col min="2" max="9" width="16.5" customWidth="1"/>
    <col min="10" max="10" width="3.33203125" customWidth="1"/>
  </cols>
  <sheetData>
    <row r="1" spans="1:9" x14ac:dyDescent="0.2">
      <c r="B1" s="36" t="s">
        <v>175</v>
      </c>
    </row>
    <row r="2" spans="1:9" ht="16" thickBot="1" x14ac:dyDescent="0.25">
      <c r="A2" s="1" t="s">
        <v>81</v>
      </c>
      <c r="B2" s="36"/>
    </row>
    <row r="3" spans="1:9" ht="30" x14ac:dyDescent="0.2">
      <c r="A3" s="28" t="s">
        <v>40</v>
      </c>
      <c r="B3" s="32" t="s">
        <v>35</v>
      </c>
      <c r="C3" s="32" t="s">
        <v>36</v>
      </c>
      <c r="D3" s="32" t="s">
        <v>2</v>
      </c>
      <c r="E3" s="32" t="s">
        <v>37</v>
      </c>
      <c r="F3" s="32" t="s">
        <v>61</v>
      </c>
      <c r="G3" s="32" t="s">
        <v>62</v>
      </c>
      <c r="H3" s="32" t="s">
        <v>63</v>
      </c>
      <c r="I3" s="32" t="s">
        <v>64</v>
      </c>
    </row>
    <row r="4" spans="1:9" ht="30" x14ac:dyDescent="0.2">
      <c r="A4" s="29" t="s">
        <v>47</v>
      </c>
      <c r="B4" s="2">
        <v>0</v>
      </c>
      <c r="C4" s="2">
        <v>0</v>
      </c>
      <c r="D4" s="2">
        <v>0</v>
      </c>
      <c r="E4" s="2">
        <v>0</v>
      </c>
      <c r="F4" s="55">
        <v>5</v>
      </c>
      <c r="G4" s="55">
        <v>4</v>
      </c>
      <c r="H4" s="27">
        <v>4</v>
      </c>
      <c r="I4" s="27">
        <v>0</v>
      </c>
    </row>
    <row r="5" spans="1:9" x14ac:dyDescent="0.2">
      <c r="A5" s="2" t="s">
        <v>82</v>
      </c>
      <c r="B5" s="31"/>
      <c r="C5" s="31"/>
      <c r="D5" s="31"/>
      <c r="E5" s="31"/>
      <c r="F5" s="56">
        <v>0.67663499999999999</v>
      </c>
      <c r="G5" s="57">
        <v>0.54014399999999996</v>
      </c>
      <c r="H5" s="2">
        <v>0.61502400000000002</v>
      </c>
      <c r="I5" s="2">
        <v>0</v>
      </c>
    </row>
    <row r="6" spans="1:9" x14ac:dyDescent="0.2">
      <c r="A6" s="3"/>
      <c r="F6" s="58"/>
      <c r="G6" s="58"/>
      <c r="H6" s="3"/>
      <c r="I6" s="3"/>
    </row>
    <row r="7" spans="1:9" x14ac:dyDescent="0.2">
      <c r="A7" s="3"/>
      <c r="B7" s="59" t="s">
        <v>176</v>
      </c>
      <c r="C7" s="3"/>
      <c r="D7" s="3"/>
      <c r="E7" s="3"/>
      <c r="F7" s="3"/>
      <c r="G7" s="3"/>
      <c r="H7" s="3"/>
      <c r="I7" s="3"/>
    </row>
    <row r="8" spans="1:9" ht="16" thickBot="1" x14ac:dyDescent="0.25">
      <c r="A8" s="30" t="s">
        <v>80</v>
      </c>
      <c r="B8" s="36"/>
    </row>
    <row r="9" spans="1:9" ht="31" thickBot="1" x14ac:dyDescent="0.25">
      <c r="A9" s="17" t="s">
        <v>40</v>
      </c>
      <c r="B9" s="32" t="s">
        <v>3</v>
      </c>
      <c r="C9" s="32" t="s">
        <v>65</v>
      </c>
      <c r="D9" s="32" t="s">
        <v>66</v>
      </c>
      <c r="E9" s="32" t="s">
        <v>67</v>
      </c>
      <c r="F9" s="32" t="s">
        <v>72</v>
      </c>
      <c r="G9" s="32" t="s">
        <v>73</v>
      </c>
      <c r="H9" s="32" t="s">
        <v>74</v>
      </c>
      <c r="I9" s="32" t="s">
        <v>75</v>
      </c>
    </row>
    <row r="10" spans="1:9" ht="30" x14ac:dyDescent="0.2">
      <c r="A10" s="26" t="s">
        <v>47</v>
      </c>
      <c r="B10" s="27">
        <v>0</v>
      </c>
      <c r="C10" s="27">
        <v>0</v>
      </c>
      <c r="D10" s="27">
        <v>0</v>
      </c>
      <c r="E10" s="27">
        <v>0</v>
      </c>
      <c r="F10" s="27">
        <v>0</v>
      </c>
      <c r="G10" s="27">
        <v>0</v>
      </c>
      <c r="H10" s="27">
        <v>0</v>
      </c>
      <c r="I10" s="27">
        <v>0</v>
      </c>
    </row>
    <row r="11" spans="1:9" x14ac:dyDescent="0.2">
      <c r="A11" s="2" t="s">
        <v>82</v>
      </c>
      <c r="B11" s="2">
        <v>0</v>
      </c>
      <c r="C11" s="2">
        <v>0</v>
      </c>
      <c r="D11" s="2">
        <v>0</v>
      </c>
      <c r="E11" s="2">
        <v>0</v>
      </c>
      <c r="F11" s="2">
        <v>0</v>
      </c>
      <c r="G11" s="2">
        <v>0</v>
      </c>
      <c r="H11" s="2">
        <v>0</v>
      </c>
      <c r="I11" s="2">
        <v>0</v>
      </c>
    </row>
    <row r="13" spans="1:9" x14ac:dyDescent="0.2">
      <c r="A13" t="s">
        <v>158</v>
      </c>
    </row>
  </sheetData>
  <pageMargins left="0.7" right="0.7" top="0.75" bottom="0.75" header="0.3" footer="0.3"/>
  <pageSetup orientation="portrait" horizontalDpi="1200" verticalDpi="1200" r:id="rId1"/>
  <headerFooter>
    <oddHeader>&amp;C&amp;"-,Bold"SoCalREN Response to Data Request ORA-A1701013-SoCalREN001
Dated: June 13, 2017</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Historical and Projected</vt:lpstr>
      <vt:lpstr>Historical FTE and Headcount</vt:lpstr>
      <vt:lpstr>Projected FTE and Headcount</vt:lpstr>
      <vt:lpstr>Historical Emp Costs</vt:lpstr>
      <vt:lpstr>Projected Emp Costs</vt:lpstr>
      <vt:lpstr>Contract Management</vt:lpstr>
    </vt:vector>
  </TitlesOfParts>
  <Company>Windows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Jett, Richard</dc:creator>
  <cp:lastModifiedBy>Microsoft Office User</cp:lastModifiedBy>
  <cp:lastPrinted>2017-06-13T21:38:36Z</cp:lastPrinted>
  <dcterms:created xsi:type="dcterms:W3CDTF">2017-05-30T20:23:45Z</dcterms:created>
  <dcterms:modified xsi:type="dcterms:W3CDTF">2017-06-28T19:26:38Z</dcterms:modified>
</cp:coreProperties>
</file>