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filterPrivacy="1"/>
  <mc:AlternateContent xmlns:mc="http://schemas.openxmlformats.org/markup-compatibility/2006">
    <mc:Choice Requires="x15">
      <x15ac:absPath xmlns:x15ac="http://schemas.microsoft.com/office/spreadsheetml/2010/11/ac" url="/Users/whitneypope/Desktop/"/>
    </mc:Choice>
  </mc:AlternateContent>
  <bookViews>
    <workbookView xWindow="520" yWindow="460" windowWidth="19440" windowHeight="11040"/>
  </bookViews>
  <sheets>
    <sheet name="Portfolio Budget" sheetId="1" r:id="rId1"/>
    <sheet name="App B.1 Budget" sheetId="2" r:id="rId2"/>
  </sheets>
  <definedNames>
    <definedName name="Market_Sector" localSheetId="1">#REF!</definedName>
    <definedName name="_xlnm.Print_Titles" localSheetId="1">'App B.1 Budget'!$B:$C,'App B.1 Budget'!$1:$6</definedName>
    <definedName name="Program_Status" localSheetId="1">#REF!</definedName>
    <definedName name="Program_Type" localSheetId="1">#REF!</definedName>
    <definedName name="SCGAggEnd">#REF!</definedName>
    <definedName name="SCGMktSector">#REF!</definedName>
    <definedName name="SCGPgmSum">#REF!</definedName>
    <definedName name="sdgeAggEnd">#REF!</definedName>
    <definedName name="sdgeMktSector">#REF!</definedName>
    <definedName name="SDGEPgmSum">#REF!</definedName>
    <definedName name="Utility_Grouping" localSheetId="1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7" i="1" l="1"/>
  <c r="M97" i="1"/>
  <c r="L96" i="1"/>
  <c r="M96" i="1"/>
  <c r="L95" i="1"/>
  <c r="M95" i="1"/>
  <c r="L94" i="1"/>
  <c r="M94" i="1"/>
  <c r="M93" i="1"/>
  <c r="O93" i="1"/>
  <c r="L93" i="1"/>
  <c r="K93" i="1"/>
  <c r="J93" i="1"/>
  <c r="I93" i="1"/>
  <c r="H93" i="1"/>
  <c r="G93" i="1"/>
  <c r="F93" i="1"/>
  <c r="E93" i="1"/>
  <c r="D93" i="1"/>
  <c r="C93" i="1"/>
  <c r="L79" i="1"/>
  <c r="M79" i="1"/>
  <c r="L78" i="1"/>
  <c r="M78" i="1"/>
  <c r="L77" i="1"/>
  <c r="M77" i="1"/>
  <c r="L76" i="1"/>
  <c r="M76" i="1"/>
  <c r="M75" i="1"/>
  <c r="O75" i="1"/>
  <c r="L75" i="1"/>
  <c r="K75" i="1"/>
  <c r="J75" i="1"/>
  <c r="I75" i="1"/>
  <c r="H75" i="1"/>
  <c r="G75" i="1"/>
  <c r="F75" i="1"/>
  <c r="E75" i="1"/>
  <c r="D75" i="1"/>
  <c r="C75" i="1"/>
  <c r="L62" i="1"/>
  <c r="M62" i="1"/>
  <c r="L61" i="1"/>
  <c r="M61" i="1"/>
  <c r="L60" i="1"/>
  <c r="M60" i="1"/>
  <c r="L59" i="1"/>
  <c r="M59" i="1"/>
  <c r="M58" i="1"/>
  <c r="O58" i="1"/>
  <c r="L58" i="1"/>
  <c r="K58" i="1"/>
  <c r="J58" i="1"/>
  <c r="I58" i="1"/>
  <c r="H58" i="1"/>
  <c r="G58" i="1"/>
  <c r="F58" i="1"/>
  <c r="E58" i="1"/>
  <c r="D58" i="1"/>
  <c r="C58" i="1"/>
  <c r="M54" i="1"/>
  <c r="M53" i="1"/>
  <c r="M52" i="1"/>
  <c r="M51" i="1"/>
  <c r="M50" i="1"/>
  <c r="M49" i="1"/>
  <c r="M48" i="1"/>
  <c r="M47" i="1"/>
  <c r="M46" i="1"/>
  <c r="C45" i="1"/>
  <c r="D45" i="1"/>
  <c r="E45" i="1"/>
  <c r="F45" i="1"/>
  <c r="G45" i="1"/>
  <c r="H45" i="1"/>
  <c r="I45" i="1"/>
  <c r="J45" i="1"/>
  <c r="K45" i="1"/>
  <c r="L45" i="1"/>
  <c r="M45" i="1"/>
  <c r="C44" i="1"/>
  <c r="D44" i="1"/>
  <c r="E44" i="1"/>
  <c r="F44" i="1"/>
  <c r="G44" i="1"/>
  <c r="H44" i="1"/>
  <c r="I44" i="1"/>
  <c r="J44" i="1"/>
  <c r="K44" i="1"/>
  <c r="L44" i="1"/>
  <c r="M44" i="1"/>
  <c r="C43" i="1"/>
  <c r="D43" i="1"/>
  <c r="E43" i="1"/>
  <c r="F43" i="1"/>
  <c r="G43" i="1"/>
  <c r="H43" i="1"/>
  <c r="I43" i="1"/>
  <c r="J43" i="1"/>
  <c r="K43" i="1"/>
  <c r="L43" i="1"/>
  <c r="M43" i="1"/>
  <c r="C42" i="1"/>
  <c r="D42" i="1"/>
  <c r="E42" i="1"/>
  <c r="F42" i="1"/>
  <c r="G42" i="1"/>
  <c r="H42" i="1"/>
  <c r="I42" i="1"/>
  <c r="J42" i="1"/>
  <c r="K42" i="1"/>
  <c r="L42" i="1"/>
  <c r="M42" i="1"/>
  <c r="M41" i="1"/>
  <c r="N41" i="1"/>
  <c r="O41" i="1"/>
  <c r="L41" i="1"/>
  <c r="K41" i="1"/>
  <c r="J41" i="1"/>
  <c r="I41" i="1"/>
  <c r="H41" i="1"/>
  <c r="G41" i="1"/>
  <c r="F41" i="1"/>
  <c r="E41" i="1"/>
  <c r="D41" i="1"/>
  <c r="C41" i="1"/>
  <c r="M37" i="1"/>
  <c r="M36" i="1"/>
  <c r="M35" i="1"/>
  <c r="M34" i="1"/>
  <c r="M33" i="1"/>
  <c r="M32" i="1"/>
  <c r="M31" i="1"/>
  <c r="M30" i="1"/>
  <c r="M29" i="1"/>
  <c r="C28" i="1"/>
  <c r="D28" i="1"/>
  <c r="E28" i="1"/>
  <c r="F28" i="1"/>
  <c r="G28" i="1"/>
  <c r="H28" i="1"/>
  <c r="I28" i="1"/>
  <c r="J28" i="1"/>
  <c r="K28" i="1"/>
  <c r="L28" i="1"/>
  <c r="M28" i="1"/>
  <c r="C27" i="1"/>
  <c r="D27" i="1"/>
  <c r="E27" i="1"/>
  <c r="F27" i="1"/>
  <c r="G27" i="1"/>
  <c r="H27" i="1"/>
  <c r="I27" i="1"/>
  <c r="J27" i="1"/>
  <c r="K27" i="1"/>
  <c r="L27" i="1"/>
  <c r="M27" i="1"/>
  <c r="C26" i="1"/>
  <c r="D26" i="1"/>
  <c r="E26" i="1"/>
  <c r="F26" i="1"/>
  <c r="G26" i="1"/>
  <c r="H26" i="1"/>
  <c r="I26" i="1"/>
  <c r="J26" i="1"/>
  <c r="K26" i="1"/>
  <c r="L26" i="1"/>
  <c r="M26" i="1"/>
  <c r="C25" i="1"/>
  <c r="D25" i="1"/>
  <c r="E25" i="1"/>
  <c r="F25" i="1"/>
  <c r="G25" i="1"/>
  <c r="H25" i="1"/>
  <c r="I25" i="1"/>
  <c r="J25" i="1"/>
  <c r="K25" i="1"/>
  <c r="L25" i="1"/>
  <c r="M25" i="1"/>
  <c r="M24" i="1"/>
  <c r="N24" i="1"/>
  <c r="O24" i="1"/>
  <c r="L24" i="1"/>
  <c r="K24" i="1"/>
  <c r="J24" i="1"/>
  <c r="I24" i="1"/>
  <c r="H24" i="1"/>
  <c r="G24" i="1"/>
  <c r="F24" i="1"/>
  <c r="E24" i="1"/>
  <c r="D24" i="1"/>
  <c r="C24" i="1"/>
  <c r="M19" i="1"/>
  <c r="M18" i="1"/>
  <c r="M17" i="1"/>
  <c r="M16" i="1"/>
  <c r="M15" i="1"/>
  <c r="M14" i="1"/>
  <c r="M13" i="1"/>
  <c r="M12" i="1"/>
  <c r="M11" i="1"/>
  <c r="C10" i="1"/>
  <c r="D10" i="1"/>
  <c r="E10" i="1"/>
  <c r="F10" i="1"/>
  <c r="G10" i="1"/>
  <c r="H10" i="1"/>
  <c r="I10" i="1"/>
  <c r="J10" i="1"/>
  <c r="K10" i="1"/>
  <c r="L10" i="1"/>
  <c r="M10" i="1"/>
  <c r="C9" i="1"/>
  <c r="D9" i="1"/>
  <c r="E9" i="1"/>
  <c r="F9" i="1"/>
  <c r="G9" i="1"/>
  <c r="H9" i="1"/>
  <c r="I9" i="1"/>
  <c r="J9" i="1"/>
  <c r="K9" i="1"/>
  <c r="L9" i="1"/>
  <c r="M9" i="1"/>
  <c r="C8" i="1"/>
  <c r="D8" i="1"/>
  <c r="E8" i="1"/>
  <c r="F8" i="1"/>
  <c r="G8" i="1"/>
  <c r="H8" i="1"/>
  <c r="I8" i="1"/>
  <c r="J8" i="1"/>
  <c r="K8" i="1"/>
  <c r="L8" i="1"/>
  <c r="M8" i="1"/>
  <c r="C7" i="1"/>
  <c r="D7" i="1"/>
  <c r="E7" i="1"/>
  <c r="F7" i="1"/>
  <c r="G7" i="1"/>
  <c r="H7" i="1"/>
  <c r="I7" i="1"/>
  <c r="J7" i="1"/>
  <c r="K7" i="1"/>
  <c r="L7" i="1"/>
  <c r="M7" i="1"/>
  <c r="M6" i="1"/>
  <c r="N6" i="1"/>
  <c r="O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<sst xmlns="http://schemas.openxmlformats.org/spreadsheetml/2006/main" count="1230" uniqueCount="401">
  <si>
    <t>PY 2015 Actual Spent</t>
  </si>
  <si>
    <t>Residential</t>
  </si>
  <si>
    <t>Commercial</t>
  </si>
  <si>
    <t>Industrial</t>
  </si>
  <si>
    <t>Agriculture</t>
  </si>
  <si>
    <t>Public</t>
  </si>
  <si>
    <t>C&amp;S</t>
  </si>
  <si>
    <t>ET</t>
  </si>
  <si>
    <t>WE&amp;T</t>
  </si>
  <si>
    <t>Finance</t>
  </si>
  <si>
    <t>Total Portfolio</t>
  </si>
  <si>
    <t>Total Cost</t>
  </si>
  <si>
    <t>Admin</t>
  </si>
  <si>
    <t>M&amp;O</t>
  </si>
  <si>
    <t>Non-Incentive Implementation</t>
  </si>
  <si>
    <t xml:space="preserve">Incentive Implementation </t>
  </si>
  <si>
    <t>PY 2017 Proposed</t>
  </si>
  <si>
    <t>PG&amp;E - Energy Efficiency Portfolio Budget Forecast 2015-2025</t>
  </si>
  <si>
    <t>PA Name: Pacific Gas and Electric Company</t>
  </si>
  <si>
    <t>Budget Year: 2017</t>
  </si>
  <si>
    <t>Appendix B.1 – Budget by Budget Category</t>
  </si>
  <si>
    <t>Supplemental Filed 09/21/16</t>
  </si>
  <si>
    <t>Total Administrative Cost</t>
  </si>
  <si>
    <t>Total Marketing &amp; Outreach</t>
  </si>
  <si>
    <t>Total Direct Implementation (NonIncentives or Rebates)</t>
  </si>
  <si>
    <t xml:space="preserve">Direct Implementation (Incentives &amp; Rebates) </t>
  </si>
  <si>
    <t>Total Direct Implementation</t>
  </si>
  <si>
    <t>Total</t>
  </si>
  <si>
    <t>New/Existing Program #</t>
  </si>
  <si>
    <t>Main Program Name / Sub-Program Name</t>
  </si>
  <si>
    <t>2015 Budget (before fundshifting)</t>
  </si>
  <si>
    <t>2015 Budget Spent</t>
  </si>
  <si>
    <t>2016 Authorized Budget</t>
  </si>
  <si>
    <t>2017 Proposed Budget</t>
  </si>
  <si>
    <t>2015 Authroized Budget 
(after all fundshifting
using average for 2013-15)</t>
  </si>
  <si>
    <t>2017 Proposed Budget[2]</t>
  </si>
  <si>
    <t>Program Type</t>
  </si>
  <si>
    <t>Market Sector</t>
  </si>
  <si>
    <t>Resource or Non-resource</t>
  </si>
  <si>
    <t>Program Status</t>
  </si>
  <si>
    <t>Utility Grouping</t>
  </si>
  <si>
    <t>PGE2100</t>
  </si>
  <si>
    <t>Residential Energy Efficiency Programs Total</t>
  </si>
  <si>
    <t>PGE21001</t>
  </si>
  <si>
    <t>Residential Energy Advisor</t>
  </si>
  <si>
    <t>IOU Core/Statewide</t>
  </si>
  <si>
    <t>Resource</t>
  </si>
  <si>
    <t>Existing</t>
  </si>
  <si>
    <t>Residential Energy Efficiency Programs</t>
  </si>
  <si>
    <t>PGE21002</t>
  </si>
  <si>
    <t>Plug Load and Appliances</t>
  </si>
  <si>
    <t>PGE21003</t>
  </si>
  <si>
    <t>Multifamily Energy Efficiency Rebates Program</t>
  </si>
  <si>
    <t>PGE21004</t>
  </si>
  <si>
    <t>Energy Upgrade California</t>
  </si>
  <si>
    <t>Revised</t>
  </si>
  <si>
    <t>PGE21005</t>
  </si>
  <si>
    <t>Residential New Construction</t>
  </si>
  <si>
    <t>PGE21006</t>
  </si>
  <si>
    <t>Residential HVAC</t>
  </si>
  <si>
    <t>PGE210010</t>
  </si>
  <si>
    <t>Pay for Performance Pilot</t>
  </si>
  <si>
    <t>New</t>
  </si>
  <si>
    <t>PGE2101</t>
  </si>
  <si>
    <t>Commercial Programs Total</t>
  </si>
  <si>
    <t>PGE21011</t>
  </si>
  <si>
    <t>Commercial Calculated Incentives</t>
  </si>
  <si>
    <t>Commercial Energy Efficiency Programs</t>
  </si>
  <si>
    <t>PGE211025</t>
  </si>
  <si>
    <t>Savings by Design (SBD)</t>
  </si>
  <si>
    <t>PGE21012</t>
  </si>
  <si>
    <t>Commercial Deemed Incentives</t>
  </si>
  <si>
    <t>PGE21013</t>
  </si>
  <si>
    <t>Commercial Continuous Energy Improvement</t>
  </si>
  <si>
    <t>Non-Resource</t>
  </si>
  <si>
    <t>PGE21014</t>
  </si>
  <si>
    <t>Commercial Energy Advisor</t>
  </si>
  <si>
    <t>PGE21015</t>
  </si>
  <si>
    <t>Commercial HVAC</t>
  </si>
  <si>
    <t>PGE2103</t>
  </si>
  <si>
    <t>Agricultural Programs Total</t>
  </si>
  <si>
    <t>PGE21031</t>
  </si>
  <si>
    <t>Agricultural Calculated Incentives</t>
  </si>
  <si>
    <t>Agricultural</t>
  </si>
  <si>
    <t>Agricultural Energy Efficiency Programs</t>
  </si>
  <si>
    <t>PGE21032</t>
  </si>
  <si>
    <t>Agricultural Deemed Incentives</t>
  </si>
  <si>
    <t>PGE21033</t>
  </si>
  <si>
    <t>Agricultural Continuous Energy Improvement</t>
  </si>
  <si>
    <t>PGE21034</t>
  </si>
  <si>
    <t>Agricultural Energy Advisor</t>
  </si>
  <si>
    <t>PGE2102</t>
  </si>
  <si>
    <t>Industrial Programs Total</t>
  </si>
  <si>
    <t>PGE21021</t>
  </si>
  <si>
    <t>Industrial Calculated Incentives</t>
  </si>
  <si>
    <t>Industrial Energy Efficiency Programs</t>
  </si>
  <si>
    <t>PGE21022</t>
  </si>
  <si>
    <t>Industrial Deemed Incentives</t>
  </si>
  <si>
    <t>PGE21023</t>
  </si>
  <si>
    <t>Industrial Continuous Energy Improvement</t>
  </si>
  <si>
    <t>PGE21024</t>
  </si>
  <si>
    <t>Industrial Energy Advisor</t>
  </si>
  <si>
    <t>PGE21030</t>
  </si>
  <si>
    <t>Industrial Strategic Energy Management</t>
  </si>
  <si>
    <t>PGE2104</t>
  </si>
  <si>
    <t>Lighting Programs Total</t>
  </si>
  <si>
    <t>PGE21041</t>
  </si>
  <si>
    <t>Primary Lighting</t>
  </si>
  <si>
    <t>PGE21042</t>
  </si>
  <si>
    <t>Lighting Innovation</t>
  </si>
  <si>
    <t>Cross-Cutting</t>
  </si>
  <si>
    <t>PGE21043</t>
  </si>
  <si>
    <t>Lighting Market Transformation</t>
  </si>
  <si>
    <t>PGE2105</t>
  </si>
  <si>
    <t>Codes &amp; Standards Programs Total</t>
  </si>
  <si>
    <t>PGE21051</t>
  </si>
  <si>
    <t>Building Codes Advocacy</t>
  </si>
  <si>
    <t>Codes and Standards Programs</t>
  </si>
  <si>
    <t>PGE21052</t>
  </si>
  <si>
    <t>Appliance Standards Advocacy</t>
  </si>
  <si>
    <t>PGE21053</t>
  </si>
  <si>
    <t>Compliance Improvement</t>
  </si>
  <si>
    <t>PGE21054</t>
  </si>
  <si>
    <t>Reach Codes</t>
  </si>
  <si>
    <t>PGE21055</t>
  </si>
  <si>
    <t>Planning and Coordination</t>
  </si>
  <si>
    <t>PGE21056</t>
  </si>
  <si>
    <t>Code Readiness</t>
  </si>
  <si>
    <t>PGE2106</t>
  </si>
  <si>
    <t>Emerging Technologies Programs Total</t>
  </si>
  <si>
    <t>PGE21061</t>
  </si>
  <si>
    <t>Technology Development Support</t>
  </si>
  <si>
    <t>Emerging Technologies Programs</t>
  </si>
  <si>
    <t>PGE21062</t>
  </si>
  <si>
    <t>Technology Assessments</t>
  </si>
  <si>
    <t>PGE21063</t>
  </si>
  <si>
    <t>Technology Introduction Support</t>
  </si>
  <si>
    <t>PGE2107</t>
  </si>
  <si>
    <t>Workforce Education &amp; Training Programs Total</t>
  </si>
  <si>
    <t>PGE21071</t>
  </si>
  <si>
    <t>Centergies</t>
  </si>
  <si>
    <t>Workforce Education &amp; Training Programs</t>
  </si>
  <si>
    <t>PGE21072</t>
  </si>
  <si>
    <t>Connections</t>
  </si>
  <si>
    <t>PGE21073</t>
  </si>
  <si>
    <t>Strategic Planning</t>
  </si>
  <si>
    <t>PGE2108</t>
  </si>
  <si>
    <t>Statewide DSM Coordination &amp; Integration Program Total</t>
  </si>
  <si>
    <t>PGE21081</t>
  </si>
  <si>
    <t>Statewide DSM Coordination &amp; Integration</t>
  </si>
  <si>
    <t>Statewide DSM Coordination &amp; Integration Programs</t>
  </si>
  <si>
    <t>PGE2109</t>
  </si>
  <si>
    <t>Financing Programs Total</t>
  </si>
  <si>
    <t>PGE21091</t>
  </si>
  <si>
    <t>On-Bill Financing (includes Loan Pool)</t>
  </si>
  <si>
    <t>Financing Programs</t>
  </si>
  <si>
    <t>PGE21092</t>
  </si>
  <si>
    <t>Third-Party Financing</t>
  </si>
  <si>
    <t>PGE21093</t>
  </si>
  <si>
    <t>New Financing Offerings</t>
  </si>
  <si>
    <t>PGE210911</t>
  </si>
  <si>
    <t>On Bill Financing Alternative Pathway</t>
  </si>
  <si>
    <r>
      <t xml:space="preserve">Third-Party Programs (Competitvely Bid) Total </t>
    </r>
    <r>
      <rPr>
        <b/>
        <strike/>
        <sz val="10"/>
        <rFont val="Arial"/>
        <family val="2"/>
      </rPr>
      <t>[2]</t>
    </r>
  </si>
  <si>
    <t>Residential Third Party Programs SubTotal</t>
  </si>
  <si>
    <t>PGE21007</t>
  </si>
  <si>
    <t>California New Homes Multifamily</t>
  </si>
  <si>
    <t>Third/Local Party</t>
  </si>
  <si>
    <t>Residential Third Party Programs</t>
  </si>
  <si>
    <t>PGE21008</t>
  </si>
  <si>
    <t>Enhance Time Delay Relay</t>
  </si>
  <si>
    <t>PGE21009</t>
  </si>
  <si>
    <t>Direct Install for Manufactured and Mobile Homes</t>
  </si>
  <si>
    <t>PGE210132</t>
  </si>
  <si>
    <t>RSG The Smarter Water Heater</t>
  </si>
  <si>
    <t>Closed</t>
  </si>
  <si>
    <t>PGE210011</t>
  </si>
  <si>
    <t>Residential Energy Fitness Program</t>
  </si>
  <si>
    <t>Commercial Third Party Programs SubTotal</t>
  </si>
  <si>
    <t>PGE210110</t>
  </si>
  <si>
    <t>Monitoring-Based Persistence Commissioning</t>
  </si>
  <si>
    <t>Commercial Third Party Programs</t>
  </si>
  <si>
    <t>PGE210111</t>
  </si>
  <si>
    <t>LodgingSavers</t>
  </si>
  <si>
    <t>PGE210112</t>
  </si>
  <si>
    <t>School Energy Efficiency</t>
  </si>
  <si>
    <t>PGE210113</t>
  </si>
  <si>
    <t>Energy Fitness Program</t>
  </si>
  <si>
    <t>PGE210114</t>
  </si>
  <si>
    <t>Energy Savers</t>
  </si>
  <si>
    <t>PGE210115</t>
  </si>
  <si>
    <t>RightLights</t>
  </si>
  <si>
    <t>PGE210116</t>
  </si>
  <si>
    <t>Small Business Commercial Comprehensive</t>
  </si>
  <si>
    <t>PGE210117</t>
  </si>
  <si>
    <t>Energy-Efficient Parking Garage</t>
  </si>
  <si>
    <t>PGE210118</t>
  </si>
  <si>
    <t>Retail Energy Efficiency</t>
  </si>
  <si>
    <t>PGE210119</t>
  </si>
  <si>
    <t>LED Accelerator</t>
  </si>
  <si>
    <t>PGE210120</t>
  </si>
  <si>
    <t>Monitoring-Based Commissioning</t>
  </si>
  <si>
    <t>PGE210122</t>
  </si>
  <si>
    <t>Casino Green</t>
  </si>
  <si>
    <t>PGE210123</t>
  </si>
  <si>
    <t>Healthcare Energy Efficiency Program</t>
  </si>
  <si>
    <t>PGE210124</t>
  </si>
  <si>
    <t>Ozone Laundry Energy Efficiency</t>
  </si>
  <si>
    <t>PGE210125</t>
  </si>
  <si>
    <t>California Preschool Energy Efficiency Program</t>
  </si>
  <si>
    <t>PGE210126</t>
  </si>
  <si>
    <t>K-12 Private Schools and Colleges Audit Retro</t>
  </si>
  <si>
    <t>PGE210127</t>
  </si>
  <si>
    <t>Innovative Designs for Energy Efficiency Approaches (IDEEA)</t>
  </si>
  <si>
    <t>PGE210128</t>
  </si>
  <si>
    <t>Industrial Compressed Air Program</t>
  </si>
  <si>
    <t>PGE210129</t>
  </si>
  <si>
    <t>Nexant AERCx</t>
  </si>
  <si>
    <t>PGE210130</t>
  </si>
  <si>
    <t>CLEAResult AERCx</t>
  </si>
  <si>
    <t>PGE210131</t>
  </si>
  <si>
    <t>PECI AERCx</t>
  </si>
  <si>
    <t>PGE210136</t>
  </si>
  <si>
    <t>McKinstry Laboratory Fume Hoods</t>
  </si>
  <si>
    <t>PGE210137</t>
  </si>
  <si>
    <t>Waypoint Commercial Outreach</t>
  </si>
  <si>
    <t>PGE210138</t>
  </si>
  <si>
    <t>Data Center Air Flow and Temp Optimization</t>
  </si>
  <si>
    <t>PGE210139</t>
  </si>
  <si>
    <t>SEI Energize Schools Program</t>
  </si>
  <si>
    <t>PGE210140</t>
  </si>
  <si>
    <t>Mazzetti Dynamic Gas Scavenging System</t>
  </si>
  <si>
    <t>PGE210141</t>
  </si>
  <si>
    <t>Lincus Commercial Mid-Market Program</t>
  </si>
  <si>
    <t>PGE210143</t>
  </si>
  <si>
    <t>Hospitality Program</t>
  </si>
  <si>
    <t>PGE21016</t>
  </si>
  <si>
    <t>Air Care Plus</t>
  </si>
  <si>
    <t>PGE21017</t>
  </si>
  <si>
    <t>Boiler Energy Efficiency Program</t>
  </si>
  <si>
    <t>PGE21018</t>
  </si>
  <si>
    <t>EnergySmart Grocer</t>
  </si>
  <si>
    <t>PGE21019</t>
  </si>
  <si>
    <t>Enhanced Automation Initiative</t>
  </si>
  <si>
    <t>Agricultural Third Party Programs SubTotal</t>
  </si>
  <si>
    <t>PGE210310</t>
  </si>
  <si>
    <t>Dairy Industry Resource Advantage Pgm</t>
  </si>
  <si>
    <t>Agricultural Third Party Programs</t>
  </si>
  <si>
    <t>PGE210311</t>
  </si>
  <si>
    <t>Process Wastewater Treatment EM Pgm for Ag Food Processing</t>
  </si>
  <si>
    <t>PGE210312</t>
  </si>
  <si>
    <t>Dairy and Winery Industry Efficiency Solutions</t>
  </si>
  <si>
    <t>PGE210133</t>
  </si>
  <si>
    <t>Staples Low Pressure Irrigation DI</t>
  </si>
  <si>
    <t>PGE21035</t>
  </si>
  <si>
    <t>Dairy Energy Efficiency Program</t>
  </si>
  <si>
    <t>PGE21036</t>
  </si>
  <si>
    <t>Industrial Refrigeration Performance Plus</t>
  </si>
  <si>
    <t>PGE21037</t>
  </si>
  <si>
    <t>Light Exchange Program</t>
  </si>
  <si>
    <t>PGE21038</t>
  </si>
  <si>
    <t>Wine Industry Efficiency Solutions</t>
  </si>
  <si>
    <t>PGE21039</t>
  </si>
  <si>
    <t>Comprehensive Food Process Audit &amp; Resource Efficiency  Pgm</t>
  </si>
  <si>
    <t>Industrial Third Party Programs SubTotal</t>
  </si>
  <si>
    <t>PGE210210</t>
  </si>
  <si>
    <t>Industrial Recommissioning Program</t>
  </si>
  <si>
    <t>Industrial Third Party Programs</t>
  </si>
  <si>
    <t>PGE210211</t>
  </si>
  <si>
    <t>Light Industrial Energy Efficiency</t>
  </si>
  <si>
    <t>PGE210212</t>
  </si>
  <si>
    <t>Compressed Air and Vacuum Optimization Program</t>
  </si>
  <si>
    <t>PGE210213</t>
  </si>
  <si>
    <t>Small Petrochemical Energy Efficiency</t>
  </si>
  <si>
    <t>PGE21025</t>
  </si>
  <si>
    <t>California Wastewater Process Optimization</t>
  </si>
  <si>
    <t>PGE21026</t>
  </si>
  <si>
    <t>Energy Efficiency Services for Oil Production</t>
  </si>
  <si>
    <t>PGE21027</t>
  </si>
  <si>
    <t>Heavy Industry Energy Efficiency Program</t>
  </si>
  <si>
    <t>PGE21028</t>
  </si>
  <si>
    <t>PGE21029</t>
  </si>
  <si>
    <t>Refinery Energy Efficiency Program</t>
  </si>
  <si>
    <t>PGE210135</t>
  </si>
  <si>
    <t>Lincus WISE</t>
  </si>
  <si>
    <t>PGE210142</t>
  </si>
  <si>
    <t>Ameresco Intelligent Energy Efficiency</t>
  </si>
  <si>
    <t>Workforce Education &amp; Training Third Party Programs SubTotal</t>
  </si>
  <si>
    <t>PGE21074</t>
  </si>
  <si>
    <t>Builder Energy Code Training</t>
  </si>
  <si>
    <t>Workforce Education &amp; Training Third Party Programs</t>
  </si>
  <si>
    <t>PGE21075</t>
  </si>
  <si>
    <t>Green Building Technical Support Services</t>
  </si>
  <si>
    <t>PGE210134</t>
  </si>
  <si>
    <t>Bridges to Energy Sector Opportunities</t>
  </si>
  <si>
    <t>PGE2110</t>
  </si>
  <si>
    <t>Government Partnership Programs Total</t>
  </si>
  <si>
    <t>PGE2110011</t>
  </si>
  <si>
    <t>California Community Colleges</t>
  </si>
  <si>
    <t>State Institutional Partnership</t>
  </si>
  <si>
    <t>Institutional Partnerships</t>
  </si>
  <si>
    <t>PGE2110012</t>
  </si>
  <si>
    <t>University of California/California State University</t>
  </si>
  <si>
    <t>PGE2110013</t>
  </si>
  <si>
    <t>State of California</t>
  </si>
  <si>
    <t>PGE2110014</t>
  </si>
  <si>
    <t>Department of Corrections and Rehabilitation</t>
  </si>
  <si>
    <t>PGE2110051</t>
  </si>
  <si>
    <t>Local Government Energy Action Resources (LGEAR)</t>
  </si>
  <si>
    <t>Local Government Partnership</t>
  </si>
  <si>
    <t>Master Government Partnership</t>
  </si>
  <si>
    <t>PGE2110052</t>
  </si>
  <si>
    <t>Strategic Energy Resources</t>
  </si>
  <si>
    <t>PGE211007</t>
  </si>
  <si>
    <t>Association of Monterey Bay Area Governments (AMBAG)</t>
  </si>
  <si>
    <t>Government Partnership Programs</t>
  </si>
  <si>
    <t>PGE211009</t>
  </si>
  <si>
    <t>East Bay</t>
  </si>
  <si>
    <t>PGE211010</t>
  </si>
  <si>
    <t>Fresno</t>
  </si>
  <si>
    <t>PGE211011</t>
  </si>
  <si>
    <t>Kern</t>
  </si>
  <si>
    <t>PGE211012</t>
  </si>
  <si>
    <t>Madera</t>
  </si>
  <si>
    <t>PGE211013</t>
  </si>
  <si>
    <t>Marin County</t>
  </si>
  <si>
    <t>PGE211014</t>
  </si>
  <si>
    <t>Mendocino/Lake County</t>
  </si>
  <si>
    <t>PGE211015</t>
  </si>
  <si>
    <t>Napa County</t>
  </si>
  <si>
    <t>PGE211016</t>
  </si>
  <si>
    <t>Redwood Coast</t>
  </si>
  <si>
    <t>PGE211018</t>
  </si>
  <si>
    <t>San Luis Obispo County</t>
  </si>
  <si>
    <t>PGE211019</t>
  </si>
  <si>
    <t>San Mateo County</t>
  </si>
  <si>
    <t>PGE211020</t>
  </si>
  <si>
    <t>Santa Barbara</t>
  </si>
  <si>
    <t>PGE211021</t>
  </si>
  <si>
    <t>Sierra Nevada</t>
  </si>
  <si>
    <t>PGE211022</t>
  </si>
  <si>
    <t>Sonoma County</t>
  </si>
  <si>
    <t>PGE211023</t>
  </si>
  <si>
    <t>Silicon Valley</t>
  </si>
  <si>
    <t>PGE211024</t>
  </si>
  <si>
    <t>San Francisco</t>
  </si>
  <si>
    <t>PGE211026</t>
  </si>
  <si>
    <t>North Valley</t>
  </si>
  <si>
    <t>PGE211027</t>
  </si>
  <si>
    <t>Sutter Buttes</t>
  </si>
  <si>
    <t>PGE211028</t>
  </si>
  <si>
    <t>Yolo</t>
  </si>
  <si>
    <t>PGE211029</t>
  </si>
  <si>
    <t>Solano</t>
  </si>
  <si>
    <t>PGE211030</t>
  </si>
  <si>
    <t>Northern San Joaquin Valley</t>
  </si>
  <si>
    <t>PGE211031</t>
  </si>
  <si>
    <t>Valley Innovative Energy Watch (VIEW)</t>
  </si>
  <si>
    <t>N/A</t>
  </si>
  <si>
    <t>Other Programs (itemize and programs added here)</t>
  </si>
  <si>
    <t>PG&amp;E PROGRAM TOTAL</t>
  </si>
  <si>
    <t>EM&amp;V</t>
  </si>
  <si>
    <t>EM&amp;V (PG&amp;E &amp; CPUC Portions) Total</t>
  </si>
  <si>
    <t>PGE_EMV</t>
  </si>
  <si>
    <t>PG&amp;E EM&amp;V - CPUC</t>
  </si>
  <si>
    <t>Cross Cutting</t>
  </si>
  <si>
    <t>PG&amp;E EM&amp;V - PA</t>
  </si>
  <si>
    <t>BayREN EM&amp;V - CPUC</t>
  </si>
  <si>
    <t>BayREN EM&amp;V</t>
  </si>
  <si>
    <t>MCE EM&amp;V - CPUC</t>
  </si>
  <si>
    <t>MCE EM&amp;V</t>
  </si>
  <si>
    <t>PG&amp;E TOTAL with EM&amp;V</t>
  </si>
  <si>
    <t>PGE_BayREN</t>
  </si>
  <si>
    <t>BayREN</t>
  </si>
  <si>
    <t>REN</t>
  </si>
  <si>
    <t>PGE_MCE</t>
  </si>
  <si>
    <t>Marin Clean Energy</t>
  </si>
  <si>
    <t>CCA</t>
  </si>
  <si>
    <t>TOTAL PG&amp;E EE PORTFOLIO</t>
  </si>
  <si>
    <t>Other EE-Related Budgets</t>
  </si>
  <si>
    <t>PGE_SWMEO</t>
  </si>
  <si>
    <t xml:space="preserve">Statewide Marketing, Education and Outreach Program Total [1] </t>
  </si>
  <si>
    <t>Statewide Marketing, Education and Outreach Program (Flex Alert) [1]</t>
  </si>
  <si>
    <t>Statewide Marketing, Education and Outreach Program [1]</t>
  </si>
  <si>
    <t xml:space="preserve">1.  EE portion of funding for statewide marketing, education and outreach was approved in Phase 1 Flex Alert D.13-04-021 for 2013-2014; and in Phase 2 SW ME&amp;O D.13-12-038 for 2014-2015, in A. 12-08-007, et. al.  The SWME&amp;O budget is outside the 4% marketing cap and included in total EE portfolio cost effectiveness. </t>
  </si>
  <si>
    <t>2. 2017 Proposed Budget excludes any carryover amounts from 2016.</t>
  </si>
  <si>
    <t xml:space="preserve">Notes:  </t>
  </si>
  <si>
    <t>GP is Public.</t>
  </si>
  <si>
    <t>Primary Lighting split  97/3 Res/Com.</t>
  </si>
  <si>
    <t>Lighting Innovation &amp; Lighting Market Transformation are in Commercial.</t>
  </si>
  <si>
    <t>MCE</t>
  </si>
  <si>
    <t>PY 2018 Optimized</t>
  </si>
  <si>
    <t>PY 2019 Optimized</t>
  </si>
  <si>
    <t>PY 2020-2025 Optimized</t>
  </si>
  <si>
    <t>The Annual Budget from 2020 through 2025 will remain the same.</t>
  </si>
  <si>
    <t>Check</t>
  </si>
  <si>
    <t>Difference</t>
  </si>
  <si>
    <t>SW DSM</t>
  </si>
  <si>
    <t>SW DSM Coordination</t>
  </si>
  <si>
    <t>PY 2016 Budget</t>
  </si>
  <si>
    <t>Total Portfolio with EMV, BayREN, MCE</t>
  </si>
  <si>
    <t>2018 Total Budget (Prorated)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</si>
</sst>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&quot;$&quot;* #,##0_);_(&quot;$&quot;* \(#,##0\);_(&quot;$&quot;* &quot;-&quot;??_);_(@_)"/>
    <numFmt numFmtId="171" formatCode="mmmddyyyy"/>
    <numFmt numFmtId="172" formatCode="yymmmmdd"/>
    <numFmt numFmtId="173" formatCode="0.0%;_(* &quot;-&quot;_)"/>
    <numFmt numFmtId="174" formatCode="#,##0.0,,,&quot;bn&quot;"/>
    <numFmt numFmtId="175" formatCode="#,##0;\-#,##0;&quot;-&quot;"/>
    <numFmt numFmtId="176" formatCode="&quot;$&quot;#,\);\(&quot;$&quot;#,##0\)"/>
    <numFmt numFmtId="177" formatCode="hh:mm"/>
    <numFmt numFmtId="178" formatCode="00000"/>
    <numFmt numFmtId="179" formatCode="&quot;$&quot;\ #,##0.00_);\(&quot;$&quot;\ #,##0.00\)"/>
    <numFmt numFmtId="180" formatCode="mm/dd/yyyy;@"/>
    <numFmt numFmtId="181" formatCode="#,##0.00;[Red]#,##0.00"/>
    <numFmt numFmtId="182" formatCode="_([$€-2]* #,##0.00_);_([$€-2]* \(#,##0.00\);_([$€-2]* &quot;-&quot;??_)"/>
    <numFmt numFmtId="183" formatCode="\€#,##0.0,,,&quot;bn&quot;"/>
    <numFmt numFmtId="184" formatCode="\€#,##0.0,,&quot;m&quot;"/>
    <numFmt numFmtId="185" formatCode="\€#,##0.0,&quot;k&quot;"/>
    <numFmt numFmtId="186" formatCode="\€#,##0.00"/>
    <numFmt numFmtId="187" formatCode="_-* #,##0.0_-;\-* #,##0.0_-;_-* &quot;-&quot;??_-;_-@_-"/>
    <numFmt numFmtId="188" formatCode="_(* #,##0_);_(* \(#,##0\);_(* &quot;-&quot;??_);_(@_)"/>
    <numFmt numFmtId="189" formatCode="yyyy"/>
    <numFmt numFmtId="190" formatCode="\£#,##0.00"/>
    <numFmt numFmtId="191" formatCode="\£#,##0.0,,,&quot;bn&quot;"/>
    <numFmt numFmtId="192" formatCode="\£#,##0.0,,&quot;m&quot;"/>
    <numFmt numFmtId="193" formatCode="\£#,##0.0,&quot;k&quot;"/>
    <numFmt numFmtId="194" formatCode="#,##0.00&quot; $&quot;;\-#,##0.00&quot; $&quot;"/>
    <numFmt numFmtId="195" formatCode=";;;"/>
    <numFmt numFmtId="196" formatCode="General_)"/>
    <numFmt numFmtId="197" formatCode="@*."/>
    <numFmt numFmtId="198" formatCode="_ * #,##0_ ;_ * \-#,##0_ ;_ * &quot;-&quot;_ ;_ @_ "/>
    <numFmt numFmtId="199" formatCode="_ * #,##0.00_ ;_ * \-#,##0.00_ ;_ * &quot;-&quot;??_ ;_ @_ "/>
    <numFmt numFmtId="200" formatCode="#,##0.0,,&quot;m&quot;"/>
    <numFmt numFmtId="201" formatCode="dd/mm/yy"/>
    <numFmt numFmtId="202" formatCode="0.0%;_(&quot;-&quot;_)"/>
    <numFmt numFmtId="203" formatCode="&quot;$&quot;#,##0.00"/>
    <numFmt numFmtId="204" formatCode="0.0000%"/>
    <numFmt numFmtId="205" formatCode="[&lt;=9999999]###\-####;\(###\)\ ###\-####"/>
    <numFmt numFmtId="206" formatCode="&quot;$&quot;#,##0"/>
    <numFmt numFmtId="207" formatCode="mmm\-yyyy"/>
    <numFmt numFmtId="208" formatCode="#,###,##0,&quot;k&quot;"/>
    <numFmt numFmtId="209" formatCode="#,##0,_);\(#,##0,\)"/>
    <numFmt numFmtId="210" formatCode="[$$-409]#,##0.00"/>
    <numFmt numFmtId="211" formatCode="\$#,##0.0,,,&quot;bn&quot;"/>
    <numFmt numFmtId="212" formatCode="\$#,##0.0,,&quot;m&quot;"/>
    <numFmt numFmtId="213" formatCode="\$#,##0.0,&quot;k&quot;"/>
  </numFmts>
  <fonts count="10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b/>
      <strike/>
      <sz val="10"/>
      <name val="Arial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/>
      <sz val="8.4"/>
      <color indexed="12"/>
      <name val="Arial"/>
      <family val="2"/>
    </font>
    <font>
      <sz val="12"/>
      <name val="???"/>
      <family val="1"/>
      <charset val="129"/>
    </font>
    <font>
      <sz val="10"/>
      <name val="Helv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Geneva"/>
      <family val="2"/>
    </font>
    <font>
      <sz val="11"/>
      <color indexed="20"/>
      <name val="Calibri"/>
      <family val="2"/>
    </font>
    <font>
      <sz val="9"/>
      <name val="Helv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MS Serif"/>
      <family val="1"/>
    </font>
    <font>
      <sz val="11"/>
      <name val="Book Antiqua"/>
      <family val="1"/>
    </font>
    <font>
      <sz val="10"/>
      <color indexed="12"/>
      <name val="Times New Roman"/>
      <family val="1"/>
    </font>
    <font>
      <sz val="11"/>
      <name val="??"/>
      <family val="3"/>
      <charset val="129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"/>
      <family val="2"/>
    </font>
    <font>
      <sz val="11"/>
      <name val="Tms Rmn"/>
      <family val="2"/>
    </font>
    <font>
      <sz val="9"/>
      <name val="Arial"/>
      <family val="2"/>
    </font>
    <font>
      <i/>
      <sz val="11"/>
      <name val="Arial"/>
      <family val="2"/>
    </font>
    <font>
      <b/>
      <sz val="11"/>
      <color indexed="63"/>
      <name val="Calibri"/>
      <family val="2"/>
    </font>
    <font>
      <sz val="22"/>
      <name val="UBSHeadline"/>
      <family val="1"/>
    </font>
    <font>
      <sz val="8"/>
      <color indexed="8"/>
      <name val="Arial"/>
      <family val="2"/>
    </font>
    <font>
      <sz val="10"/>
      <color indexed="10"/>
      <name val="Geneva"/>
      <family val="2"/>
    </font>
    <font>
      <sz val="10"/>
      <color indexed="14"/>
      <name val="Arial"/>
      <family val="2"/>
    </font>
    <font>
      <sz val="8"/>
      <name val="Helv"/>
      <family val="2"/>
    </font>
    <font>
      <b/>
      <sz val="9"/>
      <color indexed="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5"/>
      <name val="Arial"/>
      <family val="2"/>
    </font>
    <font>
      <sz val="10"/>
      <name val="Tahoma"/>
      <family val="2"/>
    </font>
    <font>
      <b/>
      <sz val="8"/>
      <color indexed="8"/>
      <name val="Helv"/>
      <family val="2"/>
    </font>
    <font>
      <sz val="10"/>
      <name val="Frutiger 45 Light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2"/>
      <name val="Arial Black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楲污瑡潩⁮"/>
      <family val="2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17">
    <xf numFmtId="0" fontId="0" fillId="0" borderId="0"/>
    <xf numFmtId="9" fontId="1" fillId="0" borderId="0" applyFont="0" applyFill="0" applyBorder="0" applyAlignment="0" applyProtection="0"/>
    <xf numFmtId="168" fontId="108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108" fillId="0" borderId="0"/>
    <xf numFmtId="0" fontId="9" fillId="0" borderId="0"/>
    <xf numFmtId="168" fontId="10" fillId="0" borderId="0" applyFont="0" applyFill="0" applyBorder="0" applyAlignment="0" applyProtection="0"/>
    <xf numFmtId="0" fontId="10" fillId="0" borderId="0"/>
    <xf numFmtId="0" fontId="9" fillId="0" borderId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Protection="0"/>
    <xf numFmtId="0" fontId="9" fillId="0" borderId="0"/>
    <xf numFmtId="0" fontId="9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0" fontId="18" fillId="0" borderId="0" applyNumberFormat="0" applyFill="0" applyBorder="0">
      <protection locked="0"/>
    </xf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Font="0" applyFill="0" applyBorder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39" fontId="1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9" fillId="0" borderId="0" applyFont="0" applyFill="0" applyBorder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33" borderId="0" applyNumberFormat="0" applyBorder="0" applyAlignment="0" applyProtection="0"/>
    <xf numFmtId="0" fontId="21" fillId="26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172" fontId="23" fillId="11" borderId="1">
      <alignment horizontal="center" vertical="center"/>
    </xf>
    <xf numFmtId="173" fontId="9" fillId="11" borderId="1">
      <alignment horizontal="center" vertical="center"/>
    </xf>
    <xf numFmtId="173" fontId="9" fillId="11" borderId="1">
      <alignment horizontal="center" vertical="center"/>
    </xf>
    <xf numFmtId="173" fontId="9" fillId="11" borderId="1">
      <alignment horizontal="center" vertical="center"/>
    </xf>
    <xf numFmtId="49" fontId="9" fillId="0" borderId="2"/>
    <xf numFmtId="0" fontId="24" fillId="15" borderId="2" applyNumberFormat="0" applyFont="0" applyBorder="0" applyAlignment="0">
      <protection hidden="1"/>
    </xf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3" fontId="26" fillId="0" borderId="0" applyFill="0" applyBorder="0" applyProtection="0">
      <alignment horizontal="right"/>
    </xf>
    <xf numFmtId="174" fontId="9" fillId="0" borderId="0" applyFont="0" applyFill="0" applyBorder="0" applyAlignment="0" applyProtection="0"/>
    <xf numFmtId="175" fontId="27" fillId="0" borderId="0" applyFill="0" applyBorder="0" applyAlignment="0"/>
    <xf numFmtId="0" fontId="28" fillId="15" borderId="3" applyNumberFormat="0" applyAlignment="0" applyProtection="0"/>
    <xf numFmtId="0" fontId="28" fillId="15" borderId="3" applyNumberFormat="0" applyAlignment="0" applyProtection="0"/>
    <xf numFmtId="0" fontId="29" fillId="8" borderId="3" applyNumberFormat="0" applyAlignment="0" applyProtection="0"/>
    <xf numFmtId="0" fontId="29" fillId="8" borderId="3" applyNumberFormat="0" applyAlignment="0" applyProtection="0"/>
    <xf numFmtId="0" fontId="29" fillId="8" borderId="3" applyNumberFormat="0" applyAlignment="0" applyProtection="0"/>
    <xf numFmtId="0" fontId="29" fillId="8" borderId="3" applyNumberFormat="0" applyAlignment="0" applyProtection="0"/>
    <xf numFmtId="0" fontId="29" fillId="8" borderId="3" applyNumberFormat="0" applyAlignment="0" applyProtection="0"/>
    <xf numFmtId="0" fontId="29" fillId="8" borderId="3" applyNumberFormat="0" applyAlignment="0" applyProtection="0"/>
    <xf numFmtId="0" fontId="29" fillId="8" borderId="3" applyNumberFormat="0" applyAlignment="0" applyProtection="0"/>
    <xf numFmtId="0" fontId="29" fillId="8" borderId="3" applyNumberFormat="0" applyAlignment="0" applyProtection="0"/>
    <xf numFmtId="0" fontId="29" fillId="8" borderId="3" applyNumberFormat="0" applyAlignment="0" applyProtection="0"/>
    <xf numFmtId="0" fontId="29" fillId="8" borderId="3" applyNumberFormat="0" applyAlignment="0" applyProtection="0"/>
    <xf numFmtId="0" fontId="30" fillId="12" borderId="4" applyNumberFormat="0" applyAlignment="0" applyProtection="0"/>
    <xf numFmtId="0" fontId="30" fillId="36" borderId="4" applyNumberFormat="0" applyAlignment="0" applyProtection="0"/>
    <xf numFmtId="0" fontId="30" fillId="36" borderId="4" applyNumberFormat="0" applyAlignment="0" applyProtection="0"/>
    <xf numFmtId="0" fontId="30" fillId="36" borderId="4" applyNumberFormat="0" applyAlignment="0" applyProtection="0"/>
    <xf numFmtId="0" fontId="30" fillId="36" borderId="4" applyNumberFormat="0" applyAlignment="0" applyProtection="0"/>
    <xf numFmtId="0" fontId="30" fillId="36" borderId="4" applyNumberFormat="0" applyAlignment="0" applyProtection="0"/>
    <xf numFmtId="49" fontId="9" fillId="0" borderId="2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32" fillId="0" borderId="0" applyNumberFormat="0"/>
    <xf numFmtId="177" fontId="9" fillId="0" borderId="0" applyFont="0" applyFill="0" applyBorder="0" applyAlignment="0" applyProtection="0"/>
    <xf numFmtId="178" fontId="3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79" fontId="10" fillId="0" borderId="0" applyFont="0" applyFill="0" applyBorder="0" applyAlignment="0" applyProtection="0"/>
    <xf numFmtId="14" fontId="9" fillId="0" borderId="0" applyFont="0" applyFill="0" applyBorder="0" applyAlignment="0" applyProtection="0"/>
    <xf numFmtId="165" fontId="35" fillId="0" borderId="0">
      <protection locked="0"/>
    </xf>
    <xf numFmtId="165" fontId="35" fillId="0" borderId="0">
      <protection locked="0"/>
    </xf>
    <xf numFmtId="180" fontId="9" fillId="19" borderId="0">
      <alignment horizontal="center"/>
    </xf>
    <xf numFmtId="0" fontId="9" fillId="0" borderId="2"/>
    <xf numFmtId="181" fontId="20" fillId="0" borderId="0">
      <alignment horizontal="right"/>
      <protection locked="0"/>
    </xf>
    <xf numFmtId="0" fontId="36" fillId="0" borderId="0" applyNumberFormat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2">
      <alignment horizontal="left"/>
    </xf>
    <xf numFmtId="2" fontId="9" fillId="0" borderId="0" applyFont="0" applyFill="0" applyBorder="0" applyAlignment="0" applyProtection="0"/>
    <xf numFmtId="187" fontId="9" fillId="0" borderId="0">
      <protection locked="0"/>
    </xf>
    <xf numFmtId="187" fontId="9" fillId="0" borderId="0">
      <protection locked="0"/>
    </xf>
    <xf numFmtId="187" fontId="9" fillId="0" borderId="0">
      <protection locked="0"/>
    </xf>
    <xf numFmtId="38" fontId="38" fillId="0" borderId="5">
      <alignment horizontal="right"/>
    </xf>
    <xf numFmtId="188" fontId="33" fillId="0" borderId="0" applyFont="0" applyFill="0" applyBorder="0" applyAlignment="0" applyProtection="0"/>
    <xf numFmtId="189" fontId="9" fillId="0" borderId="0" applyFont="0" applyFill="0" applyBorder="0" applyProtection="0"/>
    <xf numFmtId="190" fontId="9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39" fillId="0" borderId="0" applyFont="0" applyFill="0" applyBorder="0" applyAlignment="0" applyProtection="0"/>
    <xf numFmtId="0" fontId="9" fillId="0" borderId="0" applyFont="0" applyFill="0" applyBorder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Protection="0"/>
    <xf numFmtId="0" fontId="42" fillId="0" borderId="7">
      <alignment horizontal="left" vertical="center"/>
    </xf>
    <xf numFmtId="0" fontId="42" fillId="0" borderId="7">
      <alignment horizontal="left" vertical="center"/>
    </xf>
    <xf numFmtId="0" fontId="43" fillId="0" borderId="0" applyNumberFormat="0" applyFont="0" applyFill="0" applyBorder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2" fillId="0" borderId="0" applyNumberFormat="0" applyFont="0" applyFill="0" applyBorder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4" fontId="9" fillId="0" borderId="0">
      <protection locked="0"/>
    </xf>
    <xf numFmtId="194" fontId="9" fillId="0" borderId="0">
      <protection locked="0"/>
    </xf>
    <xf numFmtId="194" fontId="9" fillId="0" borderId="0">
      <protection locked="0"/>
    </xf>
    <xf numFmtId="194" fontId="9" fillId="0" borderId="0">
      <protection locked="0"/>
    </xf>
    <xf numFmtId="194" fontId="9" fillId="0" borderId="0">
      <protection locked="0"/>
    </xf>
    <xf numFmtId="194" fontId="9" fillId="0" borderId="0">
      <protection locked="0"/>
    </xf>
    <xf numFmtId="194" fontId="9" fillId="0" borderId="0">
      <protection locked="0"/>
    </xf>
    <xf numFmtId="194" fontId="9" fillId="0" borderId="0">
      <protection locked="0"/>
    </xf>
    <xf numFmtId="195" fontId="9" fillId="0" borderId="0" applyFont="0" applyFill="0" applyBorder="0" applyProtection="0"/>
    <xf numFmtId="0" fontId="50" fillId="0" borderId="14" applyNumberFormat="0" applyFill="0" applyAlignment="0" applyProtection="0"/>
    <xf numFmtId="39" fontId="51" fillId="0" borderId="0">
      <protection locked="0"/>
    </xf>
    <xf numFmtId="196" fontId="51" fillId="0" borderId="0"/>
    <xf numFmtId="0" fontId="38" fillId="6" borderId="15" applyNumberFormat="0" applyBorder="0" applyAlignment="0" applyProtection="0"/>
    <xf numFmtId="0" fontId="38" fillId="6" borderId="15" applyNumberFormat="0" applyBorder="0" applyAlignment="0" applyProtection="0"/>
    <xf numFmtId="0" fontId="38" fillId="6" borderId="15" applyNumberFormat="0" applyBorder="0" applyAlignment="0" applyProtection="0"/>
    <xf numFmtId="0" fontId="38" fillId="6" borderId="15" applyNumberFormat="0" applyBorder="0" applyAlignment="0" applyProtection="0"/>
    <xf numFmtId="0" fontId="38" fillId="6" borderId="15" applyNumberFormat="0" applyBorder="0" applyAlignment="0" applyProtection="0"/>
    <xf numFmtId="0" fontId="52" fillId="10" borderId="3" applyNumberFormat="0" applyAlignment="0" applyProtection="0"/>
    <xf numFmtId="0" fontId="52" fillId="10" borderId="3" applyNumberFormat="0" applyAlignment="0" applyProtection="0"/>
    <xf numFmtId="0" fontId="52" fillId="10" borderId="3" applyNumberFormat="0" applyAlignment="0" applyProtection="0"/>
    <xf numFmtId="0" fontId="52" fillId="10" borderId="3" applyNumberFormat="0" applyAlignment="0" applyProtection="0"/>
    <xf numFmtId="0" fontId="52" fillId="10" borderId="3" applyNumberFormat="0" applyAlignment="0" applyProtection="0"/>
    <xf numFmtId="0" fontId="52" fillId="10" borderId="3" applyNumberFormat="0" applyAlignment="0" applyProtection="0"/>
    <xf numFmtId="0" fontId="52" fillId="10" borderId="3" applyNumberFormat="0" applyAlignment="0" applyProtection="0"/>
    <xf numFmtId="0" fontId="52" fillId="10" borderId="3" applyNumberFormat="0" applyAlignment="0" applyProtection="0"/>
    <xf numFmtId="0" fontId="52" fillId="10" borderId="3" applyNumberFormat="0" applyAlignment="0" applyProtection="0"/>
    <xf numFmtId="0" fontId="52" fillId="10" borderId="3" applyNumberFormat="0" applyAlignment="0" applyProtection="0"/>
    <xf numFmtId="0" fontId="52" fillId="10" borderId="3" applyNumberFormat="0" applyAlignment="0" applyProtection="0"/>
    <xf numFmtId="0" fontId="52" fillId="10" borderId="3" applyNumberFormat="0" applyAlignment="0" applyProtection="0"/>
    <xf numFmtId="197" fontId="10" fillId="0" borderId="0" applyFont="0" applyFill="0" applyBorder="0" applyProtection="0"/>
    <xf numFmtId="0" fontId="9" fillId="38" borderId="2" applyNumberFormat="0">
      <alignment horizontal="left" vertical="top"/>
    </xf>
    <xf numFmtId="0" fontId="9" fillId="0" borderId="2">
      <alignment horizontal="left"/>
    </xf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2" fillId="0" borderId="0"/>
    <xf numFmtId="0" fontId="9" fillId="0" borderId="2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37" fontId="56" fillId="0" borderId="0"/>
    <xf numFmtId="201" fontId="57" fillId="0" borderId="0"/>
    <xf numFmtId="202" fontId="9" fillId="0" borderId="0"/>
    <xf numFmtId="202" fontId="9" fillId="0" borderId="0"/>
    <xf numFmtId="202" fontId="9" fillId="0" borderId="0"/>
    <xf numFmtId="196" fontId="58" fillId="0" borderId="0"/>
    <xf numFmtId="196" fontId="58" fillId="0" borderId="0"/>
    <xf numFmtId="196" fontId="58" fillId="0" borderId="0"/>
    <xf numFmtId="196" fontId="58" fillId="0" borderId="0"/>
    <xf numFmtId="196" fontId="58" fillId="0" borderId="0"/>
    <xf numFmtId="196" fontId="58" fillId="0" borderId="0"/>
    <xf numFmtId="196" fontId="58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1" fillId="0" borderId="0"/>
    <xf numFmtId="0" fontId="9" fillId="0" borderId="0"/>
    <xf numFmtId="0" fontId="108" fillId="0" borderId="0"/>
    <xf numFmtId="0" fontId="1" fillId="0" borderId="0"/>
    <xf numFmtId="0" fontId="1" fillId="0" borderId="0"/>
    <xf numFmtId="0" fontId="9" fillId="0" borderId="0"/>
    <xf numFmtId="0" fontId="108" fillId="0" borderId="0"/>
    <xf numFmtId="0" fontId="108" fillId="0" borderId="0"/>
    <xf numFmtId="0" fontId="9" fillId="0" borderId="0"/>
    <xf numFmtId="0" fontId="108" fillId="0" borderId="0"/>
    <xf numFmtId="0" fontId="108" fillId="0" borderId="0"/>
    <xf numFmtId="0" fontId="9" fillId="0" borderId="0"/>
    <xf numFmtId="0" fontId="108" fillId="0" borderId="0"/>
    <xf numFmtId="0" fontId="108" fillId="0" borderId="0"/>
    <xf numFmtId="0" fontId="108" fillId="0" borderId="0"/>
    <xf numFmtId="0" fontId="10" fillId="0" borderId="0"/>
    <xf numFmtId="0" fontId="10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8" fillId="0" borderId="0"/>
    <xf numFmtId="0" fontId="31" fillId="0" borderId="0"/>
    <xf numFmtId="0" fontId="108" fillId="0" borderId="0"/>
    <xf numFmtId="0" fontId="9" fillId="0" borderId="0"/>
    <xf numFmtId="0" fontId="9" fillId="0" borderId="0"/>
    <xf numFmtId="0" fontId="31" fillId="0" borderId="0"/>
    <xf numFmtId="0" fontId="108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31" fillId="0" borderId="0"/>
    <xf numFmtId="0" fontId="9" fillId="0" borderId="0"/>
    <xf numFmtId="0" fontId="9" fillId="0" borderId="0"/>
    <xf numFmtId="0" fontId="9" fillId="6" borderId="18" applyNumberFormat="0" applyFont="0" applyAlignment="0" applyProtection="0"/>
    <xf numFmtId="0" fontId="9" fillId="6" borderId="3" applyNumberFormat="0" applyFont="0" applyAlignment="0" applyProtection="0"/>
    <xf numFmtId="0" fontId="9" fillId="6" borderId="3" applyNumberFormat="0" applyFont="0" applyAlignment="0" applyProtection="0"/>
    <xf numFmtId="0" fontId="9" fillId="6" borderId="3" applyNumberFormat="0" applyFont="0" applyAlignment="0" applyProtection="0"/>
    <xf numFmtId="0" fontId="9" fillId="6" borderId="3" applyNumberFormat="0" applyFont="0" applyAlignment="0" applyProtection="0"/>
    <xf numFmtId="0" fontId="9" fillId="6" borderId="3" applyNumberFormat="0" applyFont="0" applyAlignment="0" applyProtection="0"/>
    <xf numFmtId="0" fontId="9" fillId="6" borderId="3" applyNumberFormat="0" applyFont="0" applyAlignment="0" applyProtection="0"/>
    <xf numFmtId="0" fontId="9" fillId="6" borderId="3" applyNumberFormat="0" applyFont="0" applyAlignment="0" applyProtection="0"/>
    <xf numFmtId="0" fontId="9" fillId="6" borderId="3" applyNumberFormat="0" applyFont="0" applyAlignment="0" applyProtection="0"/>
    <xf numFmtId="0" fontId="9" fillId="6" borderId="3" applyNumberFormat="0" applyFont="0" applyAlignment="0" applyProtection="0"/>
    <xf numFmtId="0" fontId="9" fillId="6" borderId="3" applyNumberFormat="0" applyFont="0" applyAlignment="0" applyProtection="0"/>
    <xf numFmtId="49" fontId="60" fillId="0" borderId="0"/>
    <xf numFmtId="0" fontId="61" fillId="15" borderId="19" applyNumberFormat="0" applyAlignment="0" applyProtection="0"/>
    <xf numFmtId="0" fontId="61" fillId="15" borderId="19" applyNumberFormat="0" applyAlignment="0" applyProtection="0"/>
    <xf numFmtId="0" fontId="61" fillId="8" borderId="19" applyNumberFormat="0" applyAlignment="0" applyProtection="0"/>
    <xf numFmtId="0" fontId="61" fillId="8" borderId="19" applyNumberFormat="0" applyAlignment="0" applyProtection="0"/>
    <xf numFmtId="0" fontId="61" fillId="8" borderId="19" applyNumberFormat="0" applyAlignment="0" applyProtection="0"/>
    <xf numFmtId="0" fontId="61" fillId="8" borderId="19" applyNumberFormat="0" applyAlignment="0" applyProtection="0"/>
    <xf numFmtId="0" fontId="61" fillId="8" borderId="19" applyNumberFormat="0" applyAlignment="0" applyProtection="0"/>
    <xf numFmtId="0" fontId="61" fillId="8" borderId="19" applyNumberFormat="0" applyAlignment="0" applyProtection="0"/>
    <xf numFmtId="0" fontId="61" fillId="8" borderId="19" applyNumberFormat="0" applyAlignment="0" applyProtection="0"/>
    <xf numFmtId="0" fontId="61" fillId="8" borderId="19" applyNumberFormat="0" applyAlignment="0" applyProtection="0"/>
    <xf numFmtId="0" fontId="61" fillId="8" borderId="19" applyNumberFormat="0" applyAlignment="0" applyProtection="0"/>
    <xf numFmtId="0" fontId="61" fillId="8" borderId="19" applyNumberFormat="0" applyAlignment="0" applyProtection="0"/>
    <xf numFmtId="166" fontId="9" fillId="0" borderId="2"/>
    <xf numFmtId="203" fontId="9" fillId="0" borderId="2">
      <alignment horizontal="right"/>
    </xf>
    <xf numFmtId="196" fontId="62" fillId="0" borderId="20">
      <alignment vertical="center"/>
    </xf>
    <xf numFmtId="10" fontId="9" fillId="0" borderId="2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04" fontId="63" fillId="0" borderId="0" applyProtection="0"/>
    <xf numFmtId="205" fontId="9" fillId="0" borderId="2">
      <alignment horizontal="center"/>
    </xf>
    <xf numFmtId="0" fontId="64" fillId="0" borderId="2" applyNumberFormat="0" applyFill="0" applyBorder="0" applyAlignment="0">
      <protection hidden="1"/>
    </xf>
    <xf numFmtId="0" fontId="65" fillId="0" borderId="0" applyNumberFormat="0" applyFill="0" applyBorder="0" applyAlignment="0"/>
    <xf numFmtId="206" fontId="26" fillId="0" borderId="0" applyFill="0" applyBorder="0" applyProtection="0">
      <alignment horizontal="right"/>
    </xf>
    <xf numFmtId="0" fontId="66" fillId="0" borderId="0" applyNumberFormat="0" applyFill="0" applyBorder="0" applyProtection="0"/>
    <xf numFmtId="0" fontId="9" fillId="0" borderId="0"/>
    <xf numFmtId="166" fontId="9" fillId="0" borderId="2"/>
    <xf numFmtId="0" fontId="27" fillId="39" borderId="19" applyNumberFormat="0" applyProtection="0">
      <alignment vertical="center"/>
    </xf>
    <xf numFmtId="0" fontId="67" fillId="40" borderId="15" applyNumberFormat="0" applyProtection="0">
      <alignment horizontal="right" vertical="center" wrapText="1"/>
    </xf>
    <xf numFmtId="0" fontId="67" fillId="40" borderId="15" applyNumberFormat="0" applyProtection="0">
      <alignment horizontal="right" vertical="center" wrapText="1"/>
    </xf>
    <xf numFmtId="0" fontId="68" fillId="39" borderId="21" applyNumberFormat="0" applyProtection="0">
      <alignment vertical="center"/>
    </xf>
    <xf numFmtId="0" fontId="68" fillId="39" borderId="21" applyNumberFormat="0" applyProtection="0">
      <alignment vertical="center"/>
    </xf>
    <xf numFmtId="4" fontId="69" fillId="41" borderId="10">
      <alignment vertical="center"/>
    </xf>
    <xf numFmtId="4" fontId="70" fillId="41" borderId="10">
      <alignment vertical="center"/>
    </xf>
    <xf numFmtId="4" fontId="69" fillId="42" borderId="10">
      <alignment vertical="center"/>
    </xf>
    <xf numFmtId="4" fontId="70" fillId="42" borderId="10">
      <alignment vertical="center"/>
    </xf>
    <xf numFmtId="0" fontId="67" fillId="40" borderId="15" applyNumberFormat="0" applyProtection="0">
      <alignment horizontal="left" vertical="center" indent="1"/>
    </xf>
    <xf numFmtId="0" fontId="71" fillId="39" borderId="21" applyNumberFormat="0" applyProtection="0">
      <alignment horizontal="left" vertical="top" indent="1"/>
    </xf>
    <xf numFmtId="0" fontId="71" fillId="39" borderId="21" applyNumberFormat="0" applyProtection="0">
      <alignment horizontal="left" vertical="top" indent="1"/>
    </xf>
    <xf numFmtId="0" fontId="72" fillId="43" borderId="15" applyNumberFormat="0" applyProtection="0">
      <alignment horizontal="left" vertical="center"/>
    </xf>
    <xf numFmtId="0" fontId="72" fillId="43" borderId="15" applyNumberFormat="0" applyProtection="0">
      <alignment horizontal="left" vertical="center"/>
    </xf>
    <xf numFmtId="0" fontId="72" fillId="43" borderId="15" applyNumberFormat="0" applyProtection="0">
      <alignment horizontal="left" vertical="center"/>
    </xf>
    <xf numFmtId="0" fontId="73" fillId="12" borderId="15" applyNumberFormat="0">
      <alignment horizontal="right" vertical="center"/>
    </xf>
    <xf numFmtId="0" fontId="27" fillId="3" borderId="21" applyNumberFormat="0" applyProtection="0">
      <alignment horizontal="right" vertical="center"/>
    </xf>
    <xf numFmtId="0" fontId="27" fillId="3" borderId="21" applyNumberFormat="0" applyProtection="0">
      <alignment horizontal="right" vertical="center"/>
    </xf>
    <xf numFmtId="0" fontId="27" fillId="4" borderId="21" applyNumberFormat="0" applyProtection="0">
      <alignment horizontal="right" vertical="center"/>
    </xf>
    <xf numFmtId="0" fontId="27" fillId="4" borderId="21" applyNumberFormat="0" applyProtection="0">
      <alignment horizontal="right" vertical="center"/>
    </xf>
    <xf numFmtId="0" fontId="27" fillId="28" borderId="21" applyNumberFormat="0" applyProtection="0">
      <alignment horizontal="right" vertical="center"/>
    </xf>
    <xf numFmtId="0" fontId="27" fillId="28" borderId="21" applyNumberFormat="0" applyProtection="0">
      <alignment horizontal="right" vertical="center"/>
    </xf>
    <xf numFmtId="0" fontId="27" fillId="16" borderId="21" applyNumberFormat="0" applyProtection="0">
      <alignment horizontal="right" vertical="center"/>
    </xf>
    <xf numFmtId="0" fontId="27" fillId="16" borderId="21" applyNumberFormat="0" applyProtection="0">
      <alignment horizontal="right" vertical="center"/>
    </xf>
    <xf numFmtId="0" fontId="27" fillId="20" borderId="21" applyNumberFormat="0" applyProtection="0">
      <alignment horizontal="right" vertical="center"/>
    </xf>
    <xf numFmtId="0" fontId="27" fillId="20" borderId="21" applyNumberFormat="0" applyProtection="0">
      <alignment horizontal="right" vertical="center"/>
    </xf>
    <xf numFmtId="0" fontId="27" fillId="35" borderId="21" applyNumberFormat="0" applyProtection="0">
      <alignment horizontal="right" vertical="center"/>
    </xf>
    <xf numFmtId="0" fontId="27" fillId="35" borderId="21" applyNumberFormat="0" applyProtection="0">
      <alignment horizontal="right" vertical="center"/>
    </xf>
    <xf numFmtId="0" fontId="27" fillId="14" borderId="21" applyNumberFormat="0" applyProtection="0">
      <alignment horizontal="right" vertical="center"/>
    </xf>
    <xf numFmtId="0" fontId="27" fillId="14" borderId="21" applyNumberFormat="0" applyProtection="0">
      <alignment horizontal="right" vertical="center"/>
    </xf>
    <xf numFmtId="0" fontId="27" fillId="37" borderId="21" applyNumberFormat="0" applyProtection="0">
      <alignment horizontal="right" vertical="center"/>
    </xf>
    <xf numFmtId="0" fontId="27" fillId="37" borderId="21" applyNumberFormat="0" applyProtection="0">
      <alignment horizontal="right" vertical="center"/>
    </xf>
    <xf numFmtId="0" fontId="27" fillId="13" borderId="21" applyNumberFormat="0" applyProtection="0">
      <alignment horizontal="right" vertical="center"/>
    </xf>
    <xf numFmtId="0" fontId="27" fillId="13" borderId="21" applyNumberFormat="0" applyProtection="0">
      <alignment horizontal="right" vertical="center"/>
    </xf>
    <xf numFmtId="0" fontId="71" fillId="0" borderId="15" applyNumberFormat="0" applyProtection="0">
      <alignment horizontal="left" vertical="center" indent="1"/>
    </xf>
    <xf numFmtId="0" fontId="27" fillId="0" borderId="15" applyNumberFormat="0" applyProtection="0">
      <alignment horizontal="left" vertical="center" indent="1"/>
    </xf>
    <xf numFmtId="0" fontId="74" fillId="32" borderId="0" applyNumberFormat="0" applyProtection="0">
      <alignment horizontal="left" vertical="center" indent="1"/>
    </xf>
    <xf numFmtId="0" fontId="75" fillId="15" borderId="21" applyNumberFormat="0" applyProtection="0">
      <alignment horizontal="center" vertical="center"/>
    </xf>
    <xf numFmtId="0" fontId="75" fillId="15" borderId="21" applyNumberFormat="0" applyProtection="0">
      <alignment horizontal="center" vertical="center"/>
    </xf>
    <xf numFmtId="4" fontId="76" fillId="38" borderId="22">
      <alignment horizontal="left" vertical="center" indent="1"/>
    </xf>
    <xf numFmtId="0" fontId="72" fillId="0" borderId="0" applyNumberFormat="0" applyProtection="0">
      <alignment horizontal="left" vertical="center" indent="1"/>
    </xf>
    <xf numFmtId="0" fontId="72" fillId="0" borderId="0" applyNumberFormat="0" applyProtection="0">
      <alignment horizontal="left" vertical="center" indent="1"/>
    </xf>
    <xf numFmtId="0" fontId="72" fillId="0" borderId="0" applyNumberFormat="0" applyProtection="0">
      <alignment horizontal="left" vertical="center" indent="1"/>
    </xf>
    <xf numFmtId="0" fontId="72" fillId="0" borderId="0" applyNumberFormat="0" applyProtection="0">
      <alignment horizontal="left" vertical="center" indent="1"/>
    </xf>
    <xf numFmtId="0" fontId="72" fillId="0" borderId="0" applyNumberFormat="0" applyProtection="0">
      <alignment horizontal="left" vertical="center" indent="1"/>
    </xf>
    <xf numFmtId="0" fontId="72" fillId="0" borderId="0" applyNumberFormat="0" applyProtection="0">
      <alignment horizontal="left" vertical="center" indent="1"/>
    </xf>
    <xf numFmtId="0" fontId="72" fillId="44" borderId="15" applyNumberFormat="0" applyProtection="0">
      <alignment horizontal="left" vertical="center" indent="2"/>
    </xf>
    <xf numFmtId="0" fontId="72" fillId="44" borderId="15" applyNumberFormat="0" applyProtection="0">
      <alignment horizontal="left" vertical="center" indent="2"/>
    </xf>
    <xf numFmtId="0" fontId="72" fillId="44" borderId="15" applyNumberFormat="0" applyProtection="0">
      <alignment horizontal="left" vertical="center" indent="2"/>
    </xf>
    <xf numFmtId="0" fontId="9" fillId="32" borderId="21" applyNumberFormat="0" applyProtection="0">
      <alignment horizontal="left" vertical="top" indent="1"/>
    </xf>
    <xf numFmtId="0" fontId="9" fillId="32" borderId="21" applyNumberFormat="0" applyProtection="0">
      <alignment horizontal="left" vertical="top" indent="1"/>
    </xf>
    <xf numFmtId="0" fontId="9" fillId="32" borderId="21" applyNumberFormat="0" applyProtection="0">
      <alignment horizontal="left" vertical="top" indent="1"/>
    </xf>
    <xf numFmtId="0" fontId="9" fillId="32" borderId="21" applyNumberFormat="0" applyProtection="0">
      <alignment horizontal="left" vertical="top" indent="1"/>
    </xf>
    <xf numFmtId="0" fontId="9" fillId="32" borderId="21" applyNumberFormat="0" applyProtection="0">
      <alignment horizontal="left" vertical="top" indent="1"/>
    </xf>
    <xf numFmtId="0" fontId="9" fillId="32" borderId="21" applyNumberFormat="0" applyProtection="0">
      <alignment horizontal="left" vertical="top" indent="1"/>
    </xf>
    <xf numFmtId="0" fontId="9" fillId="32" borderId="21" applyNumberFormat="0" applyProtection="0">
      <alignment horizontal="left" vertical="top" indent="1"/>
    </xf>
    <xf numFmtId="0" fontId="59" fillId="0" borderId="15" applyNumberFormat="0" applyProtection="0">
      <alignment horizontal="left" vertical="center" indent="2"/>
    </xf>
    <xf numFmtId="0" fontId="9" fillId="45" borderId="21" applyNumberFormat="0" applyProtection="0">
      <alignment horizontal="left" vertical="top" indent="1"/>
    </xf>
    <xf numFmtId="0" fontId="9" fillId="45" borderId="21" applyNumberFormat="0" applyProtection="0">
      <alignment horizontal="left" vertical="top" indent="1"/>
    </xf>
    <xf numFmtId="0" fontId="9" fillId="45" borderId="21" applyNumberFormat="0" applyProtection="0">
      <alignment horizontal="left" vertical="top" indent="1"/>
    </xf>
    <xf numFmtId="0" fontId="9" fillId="45" borderId="21" applyNumberFormat="0" applyProtection="0">
      <alignment horizontal="left" vertical="top" indent="1"/>
    </xf>
    <xf numFmtId="0" fontId="9" fillId="45" borderId="21" applyNumberFormat="0" applyProtection="0">
      <alignment horizontal="left" vertical="top" indent="1"/>
    </xf>
    <xf numFmtId="0" fontId="9" fillId="45" borderId="21" applyNumberFormat="0" applyProtection="0">
      <alignment horizontal="left" vertical="top" indent="1"/>
    </xf>
    <xf numFmtId="0" fontId="9" fillId="45" borderId="21" applyNumberFormat="0" applyProtection="0">
      <alignment horizontal="left" vertical="top" indent="1"/>
    </xf>
    <xf numFmtId="0" fontId="59" fillId="0" borderId="15" applyNumberFormat="0" applyProtection="0">
      <alignment horizontal="left" vertical="center" indent="2"/>
    </xf>
    <xf numFmtId="0" fontId="9" fillId="11" borderId="21" applyNumberFormat="0" applyProtection="0">
      <alignment horizontal="left" vertical="top" indent="1"/>
    </xf>
    <xf numFmtId="0" fontId="9" fillId="11" borderId="21" applyNumberFormat="0" applyProtection="0">
      <alignment horizontal="left" vertical="top" indent="1"/>
    </xf>
    <xf numFmtId="0" fontId="9" fillId="11" borderId="21" applyNumberFormat="0" applyProtection="0">
      <alignment horizontal="left" vertical="top" indent="1"/>
    </xf>
    <xf numFmtId="0" fontId="9" fillId="11" borderId="21" applyNumberFormat="0" applyProtection="0">
      <alignment horizontal="left" vertical="top" indent="1"/>
    </xf>
    <xf numFmtId="0" fontId="9" fillId="11" borderId="21" applyNumberFormat="0" applyProtection="0">
      <alignment horizontal="left" vertical="top" indent="1"/>
    </xf>
    <xf numFmtId="0" fontId="9" fillId="11" borderId="21" applyNumberFormat="0" applyProtection="0">
      <alignment horizontal="left" vertical="top" indent="1"/>
    </xf>
    <xf numFmtId="0" fontId="9" fillId="11" borderId="21" applyNumberFormat="0" applyProtection="0">
      <alignment horizontal="left" vertical="top" indent="1"/>
    </xf>
    <xf numFmtId="0" fontId="59" fillId="0" borderId="15" applyNumberFormat="0" applyProtection="0">
      <alignment horizontal="left" vertical="center" indent="2"/>
    </xf>
    <xf numFmtId="0" fontId="9" fillId="46" borderId="21" applyNumberFormat="0" applyProtection="0">
      <alignment horizontal="left" vertical="top" indent="1"/>
    </xf>
    <xf numFmtId="0" fontId="9" fillId="46" borderId="21" applyNumberFormat="0" applyProtection="0">
      <alignment horizontal="left" vertical="top" indent="1"/>
    </xf>
    <xf numFmtId="0" fontId="9" fillId="46" borderId="21" applyNumberFormat="0" applyProtection="0">
      <alignment horizontal="left" vertical="top" indent="1"/>
    </xf>
    <xf numFmtId="0" fontId="9" fillId="46" borderId="21" applyNumberFormat="0" applyProtection="0">
      <alignment horizontal="left" vertical="top" indent="1"/>
    </xf>
    <xf numFmtId="0" fontId="9" fillId="46" borderId="21" applyNumberFormat="0" applyProtection="0">
      <alignment horizontal="left" vertical="top" indent="1"/>
    </xf>
    <xf numFmtId="0" fontId="9" fillId="46" borderId="21" applyNumberFormat="0" applyProtection="0">
      <alignment horizontal="left" vertical="top" indent="1"/>
    </xf>
    <xf numFmtId="0" fontId="9" fillId="46" borderId="21" applyNumberFormat="0" applyProtection="0">
      <alignment horizontal="left" vertical="top" indent="1"/>
    </xf>
    <xf numFmtId="0" fontId="9" fillId="38" borderId="15" applyNumberFormat="0">
      <protection locked="0"/>
    </xf>
    <xf numFmtId="0" fontId="9" fillId="38" borderId="15" applyNumberFormat="0">
      <protection locked="0"/>
    </xf>
    <xf numFmtId="0" fontId="9" fillId="38" borderId="15" applyNumberFormat="0">
      <protection locked="0"/>
    </xf>
    <xf numFmtId="0" fontId="9" fillId="38" borderId="15" applyNumberFormat="0">
      <protection locked="0"/>
    </xf>
    <xf numFmtId="0" fontId="27" fillId="6" borderId="21" applyNumberFormat="0" applyProtection="0">
      <alignment vertical="center"/>
    </xf>
    <xf numFmtId="0" fontId="27" fillId="6" borderId="21" applyNumberFormat="0" applyProtection="0">
      <alignment vertical="center"/>
    </xf>
    <xf numFmtId="0" fontId="77" fillId="6" borderId="21" applyNumberFormat="0" applyProtection="0">
      <alignment vertical="center"/>
    </xf>
    <xf numFmtId="0" fontId="77" fillId="6" borderId="21" applyNumberFormat="0" applyProtection="0">
      <alignment vertical="center"/>
    </xf>
    <xf numFmtId="4" fontId="78" fillId="41" borderId="22">
      <alignment vertical="center"/>
    </xf>
    <xf numFmtId="4" fontId="79" fillId="41" borderId="22">
      <alignment vertical="center"/>
    </xf>
    <xf numFmtId="4" fontId="78" fillId="42" borderId="22">
      <alignment vertical="center"/>
    </xf>
    <xf numFmtId="4" fontId="79" fillId="42" borderId="22">
      <alignment vertical="center"/>
    </xf>
    <xf numFmtId="0" fontId="63" fillId="0" borderId="0" applyNumberFormat="0" applyProtection="0">
      <alignment horizontal="left" vertical="center" indent="1"/>
    </xf>
    <xf numFmtId="0" fontId="27" fillId="6" borderId="21" applyNumberFormat="0" applyProtection="0">
      <alignment horizontal="left" vertical="top" indent="1"/>
    </xf>
    <xf numFmtId="0" fontId="27" fillId="6" borderId="21" applyNumberFormat="0" applyProtection="0">
      <alignment horizontal="left" vertical="top" indent="1"/>
    </xf>
    <xf numFmtId="0" fontId="73" fillId="12" borderId="15" applyNumberFormat="0">
      <alignment horizontal="left" vertical="center"/>
    </xf>
    <xf numFmtId="0" fontId="38" fillId="0" borderId="15" applyNumberFormat="0" applyProtection="0">
      <alignment horizontal="left" vertical="center" indent="1"/>
    </xf>
    <xf numFmtId="0" fontId="27" fillId="8" borderId="19" applyNumberFormat="0" applyProtection="0">
      <alignment horizontal="right" vertical="center"/>
    </xf>
    <xf numFmtId="0" fontId="80" fillId="0" borderId="15" applyNumberFormat="0" applyProtection="0">
      <alignment horizontal="right" vertical="center" wrapText="1"/>
    </xf>
    <xf numFmtId="0" fontId="63" fillId="0" borderId="0" applyNumberFormat="0" applyProtection="0">
      <alignment horizontal="right" vertical="center" wrapText="1"/>
    </xf>
    <xf numFmtId="0" fontId="77" fillId="46" borderId="21" applyNumberFormat="0" applyProtection="0">
      <alignment horizontal="right" vertical="center"/>
    </xf>
    <xf numFmtId="0" fontId="77" fillId="46" borderId="21" applyNumberFormat="0" applyProtection="0">
      <alignment horizontal="right" vertical="center"/>
    </xf>
    <xf numFmtId="4" fontId="81" fillId="41" borderId="22">
      <alignment vertical="center"/>
    </xf>
    <xf numFmtId="4" fontId="82" fillId="41" borderId="22">
      <alignment vertical="center"/>
    </xf>
    <xf numFmtId="4" fontId="81" fillId="42" borderId="22">
      <alignment vertical="center"/>
    </xf>
    <xf numFmtId="4" fontId="82" fillId="28" borderId="22">
      <alignment vertical="center"/>
    </xf>
    <xf numFmtId="0" fontId="80" fillId="0" borderId="15" applyNumberFormat="0" applyProtection="0">
      <alignment horizontal="left" vertical="center" indent="1"/>
    </xf>
    <xf numFmtId="0" fontId="80" fillId="0" borderId="15" applyNumberFormat="0" applyProtection="0">
      <alignment horizontal="left" vertical="center" indent="1"/>
    </xf>
    <xf numFmtId="0" fontId="63" fillId="0" borderId="0" applyNumberFormat="0" applyProtection="0">
      <alignment horizontal="left" vertical="center" indent="1"/>
    </xf>
    <xf numFmtId="0" fontId="72" fillId="47" borderId="15" applyNumberFormat="0" applyProtection="0">
      <alignment horizontal="center" vertical="top" wrapText="1"/>
    </xf>
    <xf numFmtId="0" fontId="72" fillId="47" borderId="15" applyNumberFormat="0" applyProtection="0">
      <alignment horizontal="center" vertical="top" wrapText="1"/>
    </xf>
    <xf numFmtId="0" fontId="72" fillId="47" borderId="15" applyNumberFormat="0" applyProtection="0">
      <alignment horizontal="center" vertical="top" wrapText="1"/>
    </xf>
    <xf numFmtId="4" fontId="83" fillId="38" borderId="23">
      <alignment vertical="center"/>
    </xf>
    <xf numFmtId="4" fontId="84" fillId="38" borderId="23">
      <alignment vertical="center"/>
    </xf>
    <xf numFmtId="4" fontId="69" fillId="41" borderId="23">
      <alignment vertical="center"/>
    </xf>
    <xf numFmtId="4" fontId="70" fillId="41" borderId="23">
      <alignment vertical="center"/>
    </xf>
    <xf numFmtId="4" fontId="69" fillId="42" borderId="22">
      <alignment vertical="center"/>
    </xf>
    <xf numFmtId="4" fontId="70" fillId="42" borderId="22">
      <alignment vertical="center"/>
    </xf>
    <xf numFmtId="4" fontId="85" fillId="6" borderId="23">
      <alignment horizontal="left" vertical="center" indent="1"/>
    </xf>
    <xf numFmtId="0" fontId="86" fillId="0" borderId="0" applyNumberFormat="0" applyProtection="0">
      <alignment vertical="center"/>
    </xf>
    <xf numFmtId="0" fontId="87" fillId="0" borderId="21" applyNumberFormat="0" applyProtection="0">
      <alignment horizontal="right" vertical="center"/>
    </xf>
    <xf numFmtId="0" fontId="87" fillId="0" borderId="21" applyNumberFormat="0" applyProtection="0">
      <alignment horizontal="right" vertical="center"/>
    </xf>
    <xf numFmtId="1" fontId="9" fillId="0" borderId="24" applyFill="0" applyBorder="0">
      <alignment horizontal="center"/>
    </xf>
    <xf numFmtId="0" fontId="88" fillId="48" borderId="0"/>
    <xf numFmtId="49" fontId="89" fillId="48" borderId="0"/>
    <xf numFmtId="49" fontId="90" fillId="48" borderId="25"/>
    <xf numFmtId="49" fontId="90" fillId="48" borderId="0"/>
    <xf numFmtId="0" fontId="88" fillId="38" borderId="25">
      <protection locked="0"/>
    </xf>
    <xf numFmtId="0" fontId="88" fillId="48" borderId="0"/>
    <xf numFmtId="0" fontId="91" fillId="49" borderId="0"/>
    <xf numFmtId="0" fontId="91" fillId="13" borderId="0"/>
    <xf numFmtId="0" fontId="91" fillId="16" borderId="0"/>
    <xf numFmtId="0" fontId="92" fillId="0" borderId="0" applyNumberFormat="0" applyFill="0" applyBorder="0" applyAlignment="0" applyProtection="0"/>
    <xf numFmtId="196" fontId="93" fillId="0" borderId="26">
      <alignment horizontal="center"/>
    </xf>
    <xf numFmtId="196" fontId="93" fillId="0" borderId="26">
      <alignment horizontal="center"/>
    </xf>
    <xf numFmtId="0" fontId="9" fillId="0" borderId="2">
      <alignment horizontal="right"/>
    </xf>
    <xf numFmtId="49" fontId="9" fillId="0" borderId="2"/>
    <xf numFmtId="49" fontId="42" fillId="0" borderId="0"/>
    <xf numFmtId="0" fontId="20" fillId="0" borderId="0"/>
    <xf numFmtId="0" fontId="9" fillId="0" borderId="0"/>
    <xf numFmtId="0" fontId="94" fillId="0" borderId="0" applyNumberFormat="0" applyFont="0" applyFill="0" applyBorder="0" applyAlignment="0" applyProtection="0"/>
    <xf numFmtId="207" fontId="9" fillId="0" borderId="0" applyFill="0" applyBorder="0" applyProtection="0"/>
    <xf numFmtId="167" fontId="10" fillId="0" borderId="0" applyFont="0" applyFill="0" applyBorder="0" applyAlignment="0" applyProtection="0"/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40" fontId="95" fillId="0" borderId="0" applyBorder="0">
      <alignment horizontal="right"/>
    </xf>
    <xf numFmtId="49" fontId="96" fillId="0" borderId="20">
      <alignment vertical="center"/>
    </xf>
    <xf numFmtId="49" fontId="42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" fillId="0" borderId="27" applyNumberFormat="0" applyFill="0" applyBorder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194" fontId="9" fillId="0" borderId="29">
      <protection locked="0"/>
    </xf>
    <xf numFmtId="194" fontId="9" fillId="0" borderId="29">
      <protection locked="0"/>
    </xf>
    <xf numFmtId="194" fontId="9" fillId="0" borderId="29">
      <protection locked="0"/>
    </xf>
    <xf numFmtId="194" fontId="9" fillId="0" borderId="29">
      <protection locked="0"/>
    </xf>
    <xf numFmtId="194" fontId="9" fillId="0" borderId="29">
      <protection locked="0"/>
    </xf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37" fontId="38" fillId="0" borderId="0"/>
    <xf numFmtId="0" fontId="38" fillId="39" borderId="0" applyNumberFormat="0" applyBorder="0" applyAlignment="0" applyProtection="0"/>
    <xf numFmtId="3" fontId="99" fillId="0" borderId="14" applyProtection="0"/>
    <xf numFmtId="210" fontId="100" fillId="0" borderId="0" applyFont="0" applyFill="0" applyBorder="0" applyAlignment="0" applyProtection="0"/>
    <xf numFmtId="211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77" fillId="0" borderId="0" applyFill="0" applyBorder="0" applyAlignment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24" applyNumberFormat="0" applyAlignment="0"/>
    <xf numFmtId="0" fontId="9" fillId="0" borderId="2" applyNumberFormat="0" applyAlignment="0"/>
    <xf numFmtId="0" fontId="9" fillId="0" borderId="30" applyNumberFormat="0"/>
    <xf numFmtId="0" fontId="9" fillId="0" borderId="30" applyNumberFormat="0"/>
    <xf numFmtId="0" fontId="8" fillId="50" borderId="0" applyBorder="0">
      <alignment horizontal="center"/>
    </xf>
    <xf numFmtId="0" fontId="9" fillId="39" borderId="0" applyBorder="0"/>
    <xf numFmtId="0" fontId="9" fillId="0" borderId="0" applyBorder="0"/>
    <xf numFmtId="206" fontId="8" fillId="5" borderId="0" applyBorder="0"/>
    <xf numFmtId="0" fontId="9" fillId="48" borderId="0" applyBorder="0"/>
    <xf numFmtId="0" fontId="9" fillId="12" borderId="0" applyBorder="0"/>
    <xf numFmtId="0" fontId="9" fillId="48" borderId="0" applyBorder="0">
      <alignment wrapText="1"/>
    </xf>
    <xf numFmtId="206" fontId="8" fillId="12" borderId="0" applyBorder="0"/>
    <xf numFmtId="206" fontId="8" fillId="3" borderId="0" applyBorder="0"/>
    <xf numFmtId="206" fontId="9" fillId="48" borderId="0" applyBorder="0"/>
    <xf numFmtId="0" fontId="9" fillId="35" borderId="0" applyBorder="0"/>
    <xf numFmtId="206" fontId="9" fillId="16" borderId="0" applyBorder="0"/>
    <xf numFmtId="0" fontId="9" fillId="49" borderId="0" applyBorder="0"/>
    <xf numFmtId="0" fontId="102" fillId="51" borderId="0" applyBorder="0"/>
    <xf numFmtId="0" fontId="8" fillId="3" borderId="0" applyNumberFormat="0" applyBorder="0" applyAlignment="0"/>
    <xf numFmtId="0" fontId="8" fillId="3" borderId="0" applyNumberFormat="0" applyBorder="0" applyAlignment="0"/>
    <xf numFmtId="0" fontId="8" fillId="12" borderId="0" applyNumberFormat="0" applyBorder="0" applyAlignment="0"/>
    <xf numFmtId="0" fontId="8" fillId="48" borderId="0" applyNumberFormat="0" applyBorder="0" applyAlignment="0"/>
    <xf numFmtId="0" fontId="8" fillId="52" borderId="0" applyNumberFormat="0" applyBorder="0" applyAlignment="0"/>
    <xf numFmtId="0" fontId="8" fillId="24" borderId="0" applyNumberFormat="0" applyBorder="0" applyAlignment="0"/>
    <xf numFmtId="0" fontId="8" fillId="50" borderId="0" applyNumberFormat="0" applyBorder="0" applyAlignment="0"/>
    <xf numFmtId="0" fontId="8" fillId="49" borderId="15" applyNumberFormat="0"/>
    <xf numFmtId="0" fontId="8" fillId="49" borderId="15" applyNumberFormat="0"/>
    <xf numFmtId="0" fontId="8" fillId="49" borderId="15" applyNumberFormat="0"/>
    <xf numFmtId="0" fontId="8" fillId="11" borderId="15" applyNumberFormat="0"/>
    <xf numFmtId="0" fontId="8" fillId="11" borderId="15" applyNumberFormat="0"/>
    <xf numFmtId="0" fontId="8" fillId="11" borderId="15" applyNumberFormat="0"/>
    <xf numFmtId="0" fontId="8" fillId="11" borderId="15" applyNumberFormat="0" applyAlignment="0"/>
    <xf numFmtId="0" fontId="8" fillId="11" borderId="15" applyNumberFormat="0" applyAlignment="0"/>
    <xf numFmtId="0" fontId="8" fillId="11" borderId="15" applyNumberFormat="0" applyAlignment="0"/>
    <xf numFmtId="1" fontId="9" fillId="0" borderId="0" applyFont="0" applyFill="0" applyBorder="0">
      <alignment horizontal="center"/>
    </xf>
    <xf numFmtId="0" fontId="11" fillId="0" borderId="0" applyFill="0" applyBorder="0" applyAlignment="0" applyProtection="0"/>
    <xf numFmtId="49" fontId="9" fillId="20" borderId="2">
      <alignment horizontal="center"/>
    </xf>
    <xf numFmtId="0" fontId="103" fillId="0" borderId="0"/>
  </cellStyleXfs>
  <cellXfs count="104">
    <xf numFmtId="0" fontId="0" fillId="0" borderId="0" xfId="0"/>
    <xf numFmtId="170" fontId="12" fillId="0" borderId="7" xfId="10" applyNumberFormat="1" applyFont="1" applyFill="1" applyBorder="1" applyAlignment="1">
      <alignment horizontal="center" wrapText="1"/>
    </xf>
    <xf numFmtId="170" fontId="12" fillId="0" borderId="43" xfId="10" applyNumberFormat="1" applyFont="1" applyFill="1" applyBorder="1" applyAlignment="1">
      <alignment horizontal="center" wrapText="1"/>
    </xf>
    <xf numFmtId="170" fontId="8" fillId="0" borderId="44" xfId="10" applyNumberFormat="1" applyFont="1" applyFill="1" applyBorder="1" applyAlignment="1">
      <alignment horizontal="center"/>
    </xf>
    <xf numFmtId="170" fontId="8" fillId="0" borderId="7" xfId="10" applyNumberFormat="1" applyFont="1" applyFill="1" applyBorder="1" applyAlignment="1">
      <alignment horizontal="center"/>
    </xf>
    <xf numFmtId="170" fontId="8" fillId="0" borderId="43" xfId="10" applyNumberFormat="1" applyFont="1" applyFill="1" applyBorder="1" applyAlignment="1">
      <alignment horizontal="center"/>
    </xf>
    <xf numFmtId="0" fontId="8" fillId="0" borderId="45" xfId="8" applyFont="1" applyFill="1" applyBorder="1" applyAlignment="1">
      <alignment horizontal="left"/>
    </xf>
    <xf numFmtId="0" fontId="8" fillId="0" borderId="20" xfId="8" applyFont="1" applyFill="1" applyBorder="1" applyAlignment="1">
      <alignment horizontal="left"/>
    </xf>
    <xf numFmtId="170" fontId="9" fillId="54" borderId="20" xfId="10" applyNumberFormat="1" applyFont="1" applyFill="1" applyBorder="1" applyAlignment="1">
      <alignment wrapText="1"/>
    </xf>
    <xf numFmtId="170" fontId="9" fillId="54" borderId="20" xfId="10" quotePrefix="1" applyNumberFormat="1" applyFont="1" applyFill="1" applyBorder="1" applyAlignment="1">
      <alignment wrapText="1"/>
    </xf>
    <xf numFmtId="37" fontId="13" fillId="54" borderId="20" xfId="9" applyNumberFormat="1" applyFont="1" applyFill="1" applyBorder="1" applyAlignment="1">
      <alignment horizontal="center"/>
    </xf>
    <xf numFmtId="170" fontId="12" fillId="0" borderId="44" xfId="10" applyNumberFormat="1" applyFont="1" applyFill="1" applyBorder="1" applyAlignment="1">
      <alignment horizontal="center"/>
    </xf>
    <xf numFmtId="170" fontId="12" fillId="0" borderId="7" xfId="10" applyNumberFormat="1" applyFont="1" applyFill="1" applyBorder="1" applyAlignment="1">
      <alignment horizontal="center"/>
    </xf>
    <xf numFmtId="170" fontId="12" fillId="0" borderId="43" xfId="10" applyNumberFormat="1" applyFont="1" applyFill="1" applyBorder="1" applyAlignment="1">
      <alignment horizontal="center"/>
    </xf>
    <xf numFmtId="0" fontId="3" fillId="0" borderId="0" xfId="6" applyFont="1" applyAlignment="1">
      <alignment horizontal="center"/>
    </xf>
    <xf numFmtId="0" fontId="4" fillId="0" borderId="0" xfId="6" applyFont="1"/>
    <xf numFmtId="0" fontId="5" fillId="53" borderId="31" xfId="6" applyFont="1" applyFill="1" applyBorder="1" applyAlignment="1">
      <alignment horizontal="center" vertical="center"/>
    </xf>
    <xf numFmtId="0" fontId="6" fillId="53" borderId="32" xfId="6" applyFont="1" applyFill="1" applyBorder="1" applyAlignment="1">
      <alignment horizontal="center" vertical="center" wrapText="1"/>
    </xf>
    <xf numFmtId="0" fontId="6" fillId="53" borderId="32" xfId="6" applyFont="1" applyFill="1" applyBorder="1" applyAlignment="1">
      <alignment horizontal="center" vertical="center"/>
    </xf>
    <xf numFmtId="0" fontId="6" fillId="53" borderId="33" xfId="6" applyFont="1" applyFill="1" applyBorder="1" applyAlignment="1">
      <alignment horizontal="center" vertical="center" wrapText="1"/>
    </xf>
    <xf numFmtId="0" fontId="5" fillId="0" borderId="34" xfId="6" applyFont="1" applyBorder="1"/>
    <xf numFmtId="170" fontId="5" fillId="0" borderId="35" xfId="7" applyNumberFormat="1" applyFont="1" applyBorder="1"/>
    <xf numFmtId="170" fontId="7" fillId="0" borderId="36" xfId="7" applyNumberFormat="1" applyFont="1" applyBorder="1"/>
    <xf numFmtId="170" fontId="4" fillId="0" borderId="35" xfId="7" applyNumberFormat="1" applyFont="1" applyBorder="1"/>
    <xf numFmtId="170" fontId="4" fillId="0" borderId="36" xfId="7" applyNumberFormat="1" applyFont="1" applyBorder="1"/>
    <xf numFmtId="0" fontId="6" fillId="0" borderId="34" xfId="6" applyFont="1" applyBorder="1" applyAlignment="1">
      <alignment vertical="center"/>
    </xf>
    <xf numFmtId="170" fontId="4" fillId="0" borderId="2" xfId="7" applyNumberFormat="1" applyFont="1" applyBorder="1"/>
    <xf numFmtId="170" fontId="4" fillId="0" borderId="37" xfId="7" applyNumberFormat="1" applyFont="1" applyBorder="1"/>
    <xf numFmtId="170" fontId="5" fillId="0" borderId="36" xfId="7" applyNumberFormat="1" applyFont="1" applyBorder="1"/>
    <xf numFmtId="0" fontId="6" fillId="0" borderId="38" xfId="6" applyFont="1" applyBorder="1" applyAlignment="1">
      <alignment vertical="center"/>
    </xf>
    <xf numFmtId="170" fontId="4" fillId="0" borderId="39" xfId="7" applyNumberFormat="1" applyFont="1" applyBorder="1"/>
    <xf numFmtId="170" fontId="4" fillId="0" borderId="0" xfId="6" applyNumberFormat="1" applyFont="1"/>
    <xf numFmtId="0" fontId="8" fillId="0" borderId="0" xfId="8" applyFont="1" applyBorder="1"/>
    <xf numFmtId="0" fontId="9" fillId="54" borderId="0" xfId="9" applyFont="1" applyFill="1"/>
    <xf numFmtId="170" fontId="9" fillId="54" borderId="0" xfId="10" applyNumberFormat="1" applyFont="1" applyFill="1" applyAlignment="1">
      <alignment horizontal="center"/>
    </xf>
    <xf numFmtId="170" fontId="9" fillId="54" borderId="0" xfId="10" applyNumberFormat="1" applyFont="1" applyFill="1"/>
    <xf numFmtId="0" fontId="9" fillId="54" borderId="0" xfId="9" applyFont="1" applyFill="1" applyAlignment="1">
      <alignment horizontal="center"/>
    </xf>
    <xf numFmtId="0" fontId="9" fillId="54" borderId="0" xfId="9" applyFont="1" applyFill="1" applyBorder="1" applyAlignment="1">
      <alignment horizontal="center"/>
    </xf>
    <xf numFmtId="0" fontId="2" fillId="0" borderId="0" xfId="6"/>
    <xf numFmtId="0" fontId="11" fillId="0" borderId="0" xfId="8" applyFont="1"/>
    <xf numFmtId="0" fontId="8" fillId="54" borderId="0" xfId="9" applyFont="1" applyFill="1" applyBorder="1"/>
    <xf numFmtId="0" fontId="9" fillId="54" borderId="0" xfId="9" applyFont="1" applyFill="1" applyBorder="1" applyAlignment="1"/>
    <xf numFmtId="0" fontId="8" fillId="0" borderId="40" xfId="9" applyNumberFormat="1" applyFont="1" applyFill="1" applyBorder="1" applyAlignment="1">
      <alignment horizontal="center" vertical="center" wrapText="1"/>
    </xf>
    <xf numFmtId="0" fontId="8" fillId="0" borderId="40" xfId="11" applyNumberFormat="1" applyFont="1" applyFill="1" applyBorder="1" applyAlignment="1" applyProtection="1">
      <alignment horizontal="center" vertical="center" wrapText="1"/>
    </xf>
    <xf numFmtId="170" fontId="8" fillId="0" borderId="40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9" applyFont="1" applyFill="1" applyBorder="1" applyAlignment="1">
      <alignment horizontal="center" vertical="center" wrapText="1"/>
    </xf>
    <xf numFmtId="0" fontId="8" fillId="0" borderId="24" xfId="9" applyNumberFormat="1" applyFont="1" applyFill="1" applyBorder="1"/>
    <xf numFmtId="0" fontId="8" fillId="0" borderId="24" xfId="9" applyNumberFormat="1" applyFont="1" applyFill="1" applyBorder="1" applyAlignment="1">
      <alignment horizontal="left" wrapText="1"/>
    </xf>
    <xf numFmtId="170" fontId="8" fillId="0" borderId="24" xfId="10" applyNumberFormat="1" applyFont="1" applyFill="1" applyBorder="1" applyAlignment="1">
      <alignment horizontal="center"/>
    </xf>
    <xf numFmtId="0" fontId="8" fillId="0" borderId="15" xfId="9" applyFont="1" applyFill="1" applyBorder="1" applyAlignment="1">
      <alignment horizontal="center"/>
    </xf>
    <xf numFmtId="0" fontId="2" fillId="0" borderId="0" xfId="6" applyFill="1"/>
    <xf numFmtId="0" fontId="9" fillId="0" borderId="15" xfId="9" applyNumberFormat="1" applyFont="1" applyFill="1" applyBorder="1" applyAlignment="1">
      <alignment horizontal="right"/>
    </xf>
    <xf numFmtId="0" fontId="9" fillId="0" borderId="15" xfId="9" applyNumberFormat="1" applyFont="1" applyFill="1" applyBorder="1" applyAlignment="1">
      <alignment horizontal="left" wrapText="1" indent="1"/>
    </xf>
    <xf numFmtId="170" fontId="9" fillId="0" borderId="15" xfId="10" applyNumberFormat="1" applyFont="1" applyFill="1" applyBorder="1" applyAlignment="1">
      <alignment horizontal="center"/>
    </xf>
    <xf numFmtId="0" fontId="9" fillId="0" borderId="15" xfId="9" applyFont="1" applyFill="1" applyBorder="1" applyAlignment="1">
      <alignment horizontal="center"/>
    </xf>
    <xf numFmtId="0" fontId="8" fillId="0" borderId="15" xfId="9" applyNumberFormat="1" applyFont="1" applyFill="1" applyBorder="1" applyAlignment="1"/>
    <xf numFmtId="0" fontId="8" fillId="0" borderId="15" xfId="9" applyNumberFormat="1" applyFont="1" applyFill="1" applyBorder="1" applyAlignment="1">
      <alignment wrapText="1"/>
    </xf>
    <xf numFmtId="170" fontId="8" fillId="0" borderId="15" xfId="10" applyNumberFormat="1" applyFont="1" applyFill="1" applyBorder="1" applyAlignment="1">
      <alignment horizontal="center"/>
    </xf>
    <xf numFmtId="0" fontId="8" fillId="0" borderId="15" xfId="9" applyNumberFormat="1" applyFont="1" applyFill="1" applyBorder="1" applyAlignment="1">
      <alignment horizontal="left" wrapText="1"/>
    </xf>
    <xf numFmtId="0" fontId="8" fillId="0" borderId="15" xfId="9" applyNumberFormat="1" applyFont="1" applyFill="1" applyBorder="1"/>
    <xf numFmtId="0" fontId="9" fillId="0" borderId="15" xfId="9" applyNumberFormat="1" applyFont="1" applyFill="1" applyBorder="1" applyAlignment="1">
      <alignment horizontal="left" indent="1"/>
    </xf>
    <xf numFmtId="0" fontId="8" fillId="0" borderId="15" xfId="9" applyNumberFormat="1" applyFont="1" applyFill="1" applyBorder="1" applyAlignment="1">
      <alignment horizontal="left"/>
    </xf>
    <xf numFmtId="0" fontId="8" fillId="0" borderId="15" xfId="9" applyNumberFormat="1" applyFont="1" applyFill="1" applyBorder="1" applyAlignment="1">
      <alignment horizontal="left" indent="1"/>
    </xf>
    <xf numFmtId="0" fontId="9" fillId="0" borderId="15" xfId="9" applyNumberFormat="1" applyFont="1" applyFill="1" applyBorder="1" applyAlignment="1">
      <alignment horizontal="left" wrapText="1"/>
    </xf>
    <xf numFmtId="170" fontId="8" fillId="0" borderId="15" xfId="9" applyNumberFormat="1" applyFont="1" applyFill="1" applyBorder="1" applyAlignment="1"/>
    <xf numFmtId="0" fontId="8" fillId="0" borderId="15" xfId="9" applyNumberFormat="1" applyFont="1" applyFill="1" applyBorder="1" applyAlignment="1">
      <alignment horizontal="left" wrapText="1" indent="1"/>
    </xf>
    <xf numFmtId="0" fontId="8" fillId="55" borderId="15" xfId="9" applyNumberFormat="1" applyFont="1" applyFill="1" applyBorder="1" applyAlignment="1">
      <alignment horizontal="right" vertical="center"/>
    </xf>
    <xf numFmtId="0" fontId="8" fillId="55" borderId="15" xfId="9" applyNumberFormat="1" applyFont="1" applyFill="1" applyBorder="1" applyAlignment="1">
      <alignment horizontal="right" vertical="center" wrapText="1"/>
    </xf>
    <xf numFmtId="170" fontId="8" fillId="55" borderId="15" xfId="10" applyNumberFormat="1" applyFont="1" applyFill="1" applyBorder="1" applyAlignment="1">
      <alignment horizontal="center" vertical="center"/>
    </xf>
    <xf numFmtId="0" fontId="9" fillId="54" borderId="15" xfId="9" applyFont="1" applyFill="1" applyBorder="1" applyAlignment="1">
      <alignment horizontal="center"/>
    </xf>
    <xf numFmtId="0" fontId="8" fillId="54" borderId="15" xfId="9" applyNumberFormat="1" applyFont="1" applyFill="1" applyBorder="1"/>
    <xf numFmtId="0" fontId="8" fillId="54" borderId="15" xfId="9" applyNumberFormat="1" applyFont="1" applyFill="1" applyBorder="1" applyAlignment="1">
      <alignment horizontal="left" wrapText="1"/>
    </xf>
    <xf numFmtId="170" fontId="8" fillId="54" borderId="15" xfId="10" applyNumberFormat="1" applyFont="1" applyFill="1" applyBorder="1" applyAlignment="1">
      <alignment horizontal="center"/>
    </xf>
    <xf numFmtId="0" fontId="9" fillId="0" borderId="15" xfId="9" applyFont="1" applyFill="1" applyBorder="1" applyAlignment="1">
      <alignment horizontal="right"/>
    </xf>
    <xf numFmtId="0" fontId="9" fillId="0" borderId="15" xfId="9" applyFont="1" applyFill="1" applyBorder="1" applyAlignment="1">
      <alignment horizontal="left" wrapText="1" indent="1"/>
    </xf>
    <xf numFmtId="170" fontId="8" fillId="55" borderId="0" xfId="10" applyNumberFormat="1" applyFont="1" applyFill="1" applyBorder="1" applyAlignment="1">
      <alignment horizontal="center" vertical="center"/>
    </xf>
    <xf numFmtId="0" fontId="8" fillId="54" borderId="15" xfId="9" applyNumberFormat="1" applyFont="1" applyFill="1" applyBorder="1" applyAlignment="1">
      <alignment horizontal="right" vertical="center"/>
    </xf>
    <xf numFmtId="0" fontId="8" fillId="54" borderId="15" xfId="9" applyNumberFormat="1" applyFont="1" applyFill="1" applyBorder="1" applyAlignment="1">
      <alignment horizontal="right" vertical="center" wrapText="1"/>
    </xf>
    <xf numFmtId="170" fontId="8" fillId="54" borderId="15" xfId="10" applyNumberFormat="1" applyFont="1" applyFill="1" applyBorder="1" applyAlignment="1">
      <alignment horizontal="center" vertical="center"/>
    </xf>
    <xf numFmtId="0" fontId="8" fillId="54" borderId="15" xfId="9" applyFont="1" applyFill="1" applyBorder="1" applyAlignment="1">
      <alignment horizontal="center" vertical="center"/>
    </xf>
    <xf numFmtId="0" fontId="8" fillId="0" borderId="15" xfId="9" applyNumberFormat="1" applyFont="1" applyFill="1" applyBorder="1" applyAlignment="1">
      <alignment horizontal="right" vertical="center"/>
    </xf>
    <xf numFmtId="0" fontId="8" fillId="0" borderId="15" xfId="9" applyNumberFormat="1" applyFont="1" applyFill="1" applyBorder="1" applyAlignment="1">
      <alignment horizontal="left" vertical="center" wrapText="1"/>
    </xf>
    <xf numFmtId="170" fontId="8" fillId="0" borderId="15" xfId="10" applyNumberFormat="1" applyFont="1" applyFill="1" applyBorder="1" applyAlignment="1">
      <alignment horizontal="center" vertical="center"/>
    </xf>
    <xf numFmtId="170" fontId="9" fillId="54" borderId="15" xfId="10" applyNumberFormat="1" applyFont="1" applyFill="1" applyBorder="1" applyAlignment="1">
      <alignment horizontal="center"/>
    </xf>
    <xf numFmtId="0" fontId="9" fillId="54" borderId="0" xfId="9" applyNumberFormat="1" applyFont="1" applyFill="1"/>
    <xf numFmtId="0" fontId="9" fillId="0" borderId="0" xfId="9" applyNumberFormat="1" applyFont="1" applyFill="1"/>
    <xf numFmtId="170" fontId="9" fillId="0" borderId="0" xfId="10" applyNumberFormat="1" applyFont="1" applyFill="1" applyAlignment="1">
      <alignment horizontal="center"/>
    </xf>
    <xf numFmtId="170" fontId="9" fillId="0" borderId="0" xfId="10" applyNumberFormat="1" applyFont="1" applyFill="1"/>
    <xf numFmtId="0" fontId="9" fillId="0" borderId="0" xfId="9" applyFont="1" applyFill="1" applyAlignment="1">
      <alignment horizontal="center"/>
    </xf>
    <xf numFmtId="0" fontId="9" fillId="0" borderId="0" xfId="9" applyFont="1" applyFill="1" applyBorder="1" applyAlignment="1">
      <alignment horizontal="center"/>
    </xf>
    <xf numFmtId="0" fontId="2" fillId="0" borderId="0" xfId="6" applyNumberFormat="1"/>
    <xf numFmtId="0" fontId="104" fillId="0" borderId="0" xfId="6" applyFont="1"/>
    <xf numFmtId="0" fontId="4" fillId="0" borderId="0" xfId="6" applyFont="1" applyAlignment="1">
      <alignment horizontal="center"/>
    </xf>
    <xf numFmtId="0" fontId="105" fillId="0" borderId="0" xfId="0" applyFont="1"/>
    <xf numFmtId="0" fontId="104" fillId="0" borderId="0" xfId="0" applyFont="1"/>
    <xf numFmtId="170" fontId="4" fillId="0" borderId="41" xfId="7" applyNumberFormat="1" applyFont="1" applyBorder="1"/>
    <xf numFmtId="0" fontId="6" fillId="0" borderId="42" xfId="6" applyFont="1" applyBorder="1" applyAlignment="1">
      <alignment vertical="center"/>
    </xf>
    <xf numFmtId="0" fontId="106" fillId="56" borderId="0" xfId="0" applyFont="1" applyFill="1"/>
    <xf numFmtId="0" fontId="104" fillId="56" borderId="0" xfId="6" applyFont="1" applyFill="1"/>
    <xf numFmtId="170" fontId="4" fillId="0" borderId="0" xfId="2" applyNumberFormat="1" applyFont="1"/>
    <xf numFmtId="170" fontId="0" fillId="0" borderId="0" xfId="2" applyNumberFormat="1" applyFont="1"/>
    <xf numFmtId="170" fontId="104" fillId="0" borderId="0" xfId="2" applyNumberFormat="1" applyFont="1"/>
    <xf numFmtId="0" fontId="107" fillId="0" borderId="15" xfId="6" applyFont="1" applyBorder="1" applyAlignment="1">
      <alignment horizontal="center" vertical="center" wrapText="1"/>
    </xf>
    <xf numFmtId="170" fontId="12" fillId="0" borderId="44" xfId="10" applyNumberFormat="1" applyFont="1" applyFill="1" applyBorder="1" applyAlignment="1">
      <alignment horizontal="center" wrapText="1"/>
    </xf>
  </cellXfs>
  <cellStyles count="2717">
    <cellStyle name="_2530023 2Q05 Analysis" xfId="22"/>
    <cellStyle name="_August Expense Reports" xfId="23"/>
    <cellStyle name="_August Expense Reports_PwrGen" xfId="24"/>
    <cellStyle name="_IDSM Contracts- 10 15 10 tlc" xfId="25"/>
    <cellStyle name="_July YTD Staff Aug_all IDSM Manipulated" xfId="26"/>
    <cellStyle name="_July YTD Staff Aug_Teri" xfId="27"/>
    <cellStyle name="_L-Other Non Current Liab" xfId="29"/>
    <cellStyle name="_Labor and OH from Pavel" xfId="28"/>
    <cellStyle name="_Pavel_Staff Aug PCC charged 8.30" xfId="30"/>
    <cellStyle name="_Transfers - Adjustments" xfId="31"/>
    <cellStyle name="_Transfers - Adjustments_PwrGen" xfId="32"/>
    <cellStyle name="_x0013_,î3_x0001_N@4" xfId="17"/>
    <cellStyle name=":¨áy¡’?(" xfId="18"/>
    <cellStyle name="?? [0]_??" xfId="19"/>
    <cellStyle name="??_?.????" xfId="21"/>
    <cellStyle name="?????_VERA" xfId="20"/>
    <cellStyle name="_x0010_“+ˆÉ•?pý¤" xfId="33"/>
    <cellStyle name="*MB Hardwired" xfId="13"/>
    <cellStyle name="*MB Input Table Calc" xfId="14"/>
    <cellStyle name="*MB Normal" xfId="15"/>
    <cellStyle name="*MB Placeholder" xfId="16"/>
    <cellStyle name="%" xfId="12"/>
    <cellStyle name="10 in (Normal)" xfId="34"/>
    <cellStyle name="20% - Accent1 2" xfId="35"/>
    <cellStyle name="20% - Accent1 3" xfId="36"/>
    <cellStyle name="20% - Accent1 4" xfId="37"/>
    <cellStyle name="20% - Accent1 5" xfId="38"/>
    <cellStyle name="20% - Accent1 6" xfId="39"/>
    <cellStyle name="20% - Accent1 7" xfId="40"/>
    <cellStyle name="20% - Accent2 2" xfId="41"/>
    <cellStyle name="20% - Accent2 3" xfId="42"/>
    <cellStyle name="20% - Accent2 4" xfId="43"/>
    <cellStyle name="20% - Accent2 5" xfId="44"/>
    <cellStyle name="20% - Accent2 6" xfId="45"/>
    <cellStyle name="20% - Accent2 7" xfId="46"/>
    <cellStyle name="20% - Accent3 2" xfId="47"/>
    <cellStyle name="20% - Accent3 3" xfId="48"/>
    <cellStyle name="20% - Accent3 4" xfId="49"/>
    <cellStyle name="20% - Accent3 5" xfId="50"/>
    <cellStyle name="20% - Accent3 6" xfId="51"/>
    <cellStyle name="20% - Accent3 7" xfId="52"/>
    <cellStyle name="20% - Accent4 2" xfId="53"/>
    <cellStyle name="20% - Accent4 3" xfId="54"/>
    <cellStyle name="20% - Accent4 4" xfId="55"/>
    <cellStyle name="20% - Accent4 5" xfId="56"/>
    <cellStyle name="20% - Accent4 6" xfId="57"/>
    <cellStyle name="20% - Accent4 7" xfId="58"/>
    <cellStyle name="20% - Accent5 2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decimal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1 7" xfId="77"/>
    <cellStyle name="40% - Accent2 2" xfId="78"/>
    <cellStyle name="40% - Accent2 3" xfId="79"/>
    <cellStyle name="40% - Accent2 4" xfId="80"/>
    <cellStyle name="40% - Accent2 5" xfId="81"/>
    <cellStyle name="40% - Accent2 6" xfId="82"/>
    <cellStyle name="40% - Accent2 7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4 2" xfId="90"/>
    <cellStyle name="40% - Accent4 3" xfId="91"/>
    <cellStyle name="40% - Accent4 4" xfId="92"/>
    <cellStyle name="40% - Accent4 5" xfId="93"/>
    <cellStyle name="40% - Accent4 6" xfId="94"/>
    <cellStyle name="40% - Accent4 7" xfId="95"/>
    <cellStyle name="40% - Accent5 2" xfId="96"/>
    <cellStyle name="40% - Accent5 3" xfId="97"/>
    <cellStyle name="40% - Accent5 4" xfId="98"/>
    <cellStyle name="40% - Accent5 5" xfId="99"/>
    <cellStyle name="40% - Accent5 6" xfId="100"/>
    <cellStyle name="40% - Accent5 7" xfId="101"/>
    <cellStyle name="40% - Accent6 2" xfId="102"/>
    <cellStyle name="40% - Accent6 3" xfId="103"/>
    <cellStyle name="40% - Accent6 4" xfId="104"/>
    <cellStyle name="40% - Accent6 5" xfId="105"/>
    <cellStyle name="40% - Accent6 6" xfId="106"/>
    <cellStyle name="40% - Accent6 7" xfId="107"/>
    <cellStyle name="5 in (Normal)" xfId="108"/>
    <cellStyle name="60% - Accent1 2" xfId="109"/>
    <cellStyle name="60% - Accent1 3" xfId="110"/>
    <cellStyle name="60% - Accent1 4" xfId="111"/>
    <cellStyle name="60% - Accent1 5" xfId="112"/>
    <cellStyle name="60% - Accent1 6" xfId="113"/>
    <cellStyle name="60% - Accent1 7" xfId="114"/>
    <cellStyle name="60% - Accent2 2" xfId="115"/>
    <cellStyle name="60% - Accent2 3" xfId="116"/>
    <cellStyle name="60% - Accent2 4" xfId="117"/>
    <cellStyle name="60% - Accent2 5" xfId="118"/>
    <cellStyle name="60% - Accent2 6" xfId="119"/>
    <cellStyle name="60% - Accent2 7" xfId="120"/>
    <cellStyle name="60% - Accent3 2" xfId="121"/>
    <cellStyle name="60% - Accent3 3" xfId="122"/>
    <cellStyle name="60% - Accent3 4" xfId="123"/>
    <cellStyle name="60% - Accent3 5" xfId="124"/>
    <cellStyle name="60% - Accent3 6" xfId="125"/>
    <cellStyle name="60% - Accent3 7" xfId="126"/>
    <cellStyle name="60% - Accent4 2" xfId="127"/>
    <cellStyle name="60% - Accent4 3" xfId="128"/>
    <cellStyle name="60% - Accent4 4" xfId="129"/>
    <cellStyle name="60% - Accent4 5" xfId="130"/>
    <cellStyle name="60% - Accent4 6" xfId="131"/>
    <cellStyle name="60% - Accent4 7" xfId="132"/>
    <cellStyle name="60% - Accent5 2" xfId="133"/>
    <cellStyle name="60% - Accent5 3" xfId="134"/>
    <cellStyle name="60% - Accent5 4" xfId="135"/>
    <cellStyle name="60% - Accent5 5" xfId="136"/>
    <cellStyle name="60% - Accent5 6" xfId="137"/>
    <cellStyle name="60% - Accent5 7" xfId="138"/>
    <cellStyle name="60% - Accent6 2" xfId="139"/>
    <cellStyle name="60% - Accent6 3" xfId="140"/>
    <cellStyle name="60% - Accent6 4" xfId="141"/>
    <cellStyle name="60% - Accent6 5" xfId="142"/>
    <cellStyle name="60% - Accent6 6" xfId="143"/>
    <cellStyle name="60% - Accent6 7" xfId="144"/>
    <cellStyle name="Accent1 - 20%" xfId="145"/>
    <cellStyle name="Accent1 - 40%" xfId="146"/>
    <cellStyle name="Accent1 - 60%" xfId="147"/>
    <cellStyle name="Accent1 2" xfId="148"/>
    <cellStyle name="Accent1 3" xfId="149"/>
    <cellStyle name="Accent1 4" xfId="150"/>
    <cellStyle name="Accent1 5" xfId="151"/>
    <cellStyle name="Accent1 6" xfId="152"/>
    <cellStyle name="Accent1 7" xfId="153"/>
    <cellStyle name="Accent2 - 20%" xfId="154"/>
    <cellStyle name="Accent2 - 40%" xfId="155"/>
    <cellStyle name="Accent2 - 60%" xfId="156"/>
    <cellStyle name="Accent2 2" xfId="157"/>
    <cellStyle name="Accent2 3" xfId="158"/>
    <cellStyle name="Accent2 4" xfId="159"/>
    <cellStyle name="Accent2 5" xfId="160"/>
    <cellStyle name="Accent2 6" xfId="161"/>
    <cellStyle name="Accent2 7" xfId="162"/>
    <cellStyle name="Accent3 - 20%" xfId="163"/>
    <cellStyle name="Accent3 - 40%" xfId="164"/>
    <cellStyle name="Accent3 - 60%" xfId="165"/>
    <cellStyle name="Accent3 2" xfId="166"/>
    <cellStyle name="Accent3 3" xfId="167"/>
    <cellStyle name="Accent3 4" xfId="168"/>
    <cellStyle name="Accent3 5" xfId="169"/>
    <cellStyle name="Accent3 6" xfId="170"/>
    <cellStyle name="Accent3 7" xfId="171"/>
    <cellStyle name="Accent4 - 20%" xfId="172"/>
    <cellStyle name="Accent4 - 40%" xfId="173"/>
    <cellStyle name="Accent4 - 60%" xfId="174"/>
    <cellStyle name="Accent4 2" xfId="175"/>
    <cellStyle name="Accent4 3" xfId="176"/>
    <cellStyle name="Accent4 4" xfId="177"/>
    <cellStyle name="Accent4 5" xfId="178"/>
    <cellStyle name="Accent4 6" xfId="179"/>
    <cellStyle name="Accent4 7" xfId="180"/>
    <cellStyle name="Accent5 - 20%" xfId="181"/>
    <cellStyle name="Accent5 - 40%" xfId="182"/>
    <cellStyle name="Accent5 - 60%" xfId="183"/>
    <cellStyle name="Accent5 2" xfId="184"/>
    <cellStyle name="Accent5 3" xfId="185"/>
    <cellStyle name="Accent5 4" xfId="186"/>
    <cellStyle name="Accent5 5" xfId="187"/>
    <cellStyle name="Accent5 6" xfId="188"/>
    <cellStyle name="Accent5 7" xfId="189"/>
    <cellStyle name="Accent6 - 20%" xfId="190"/>
    <cellStyle name="Accent6 - 40%" xfId="191"/>
    <cellStyle name="Accent6 - 60%" xfId="192"/>
    <cellStyle name="Accent6 2" xfId="193"/>
    <cellStyle name="Accent6 3" xfId="194"/>
    <cellStyle name="Accent6 4" xfId="195"/>
    <cellStyle name="Accent6 5" xfId="196"/>
    <cellStyle name="Accent6 6" xfId="197"/>
    <cellStyle name="Accent6 7" xfId="198"/>
    <cellStyle name="Actual Date" xfId="199"/>
    <cellStyle name="Actual Date 2" xfId="200"/>
    <cellStyle name="Actual Date 3" xfId="201"/>
    <cellStyle name="Actual Date_2010-2012 Program Workbook_Incent_FS" xfId="202"/>
    <cellStyle name="Address" xfId="203"/>
    <cellStyle name="Array Enter" xfId="204"/>
    <cellStyle name="Bad 2" xfId="205"/>
    <cellStyle name="Bad 3" xfId="206"/>
    <cellStyle name="Bad 4" xfId="207"/>
    <cellStyle name="Bad 5" xfId="208"/>
    <cellStyle name="Bad 6" xfId="209"/>
    <cellStyle name="Bad 7" xfId="210"/>
    <cellStyle name="basic" xfId="211"/>
    <cellStyle name="billion" xfId="212"/>
    <cellStyle name="Calc Currency (0)" xfId="213"/>
    <cellStyle name="Calculation 2" xfId="214"/>
    <cellStyle name="Calculation 2 2" xfId="215"/>
    <cellStyle name="Calculation 3" xfId="216"/>
    <cellStyle name="Calculation 3 2" xfId="217"/>
    <cellStyle name="Calculation 4" xfId="218"/>
    <cellStyle name="Calculation 4 2" xfId="219"/>
    <cellStyle name="Calculation 5" xfId="220"/>
    <cellStyle name="Calculation 5 2" xfId="221"/>
    <cellStyle name="Calculation 6" xfId="222"/>
    <cellStyle name="Calculation 6 2" xfId="223"/>
    <cellStyle name="Calculation 7" xfId="224"/>
    <cellStyle name="Calculation 7 2" xfId="225"/>
    <cellStyle name="Check Cell 2" xfId="226"/>
    <cellStyle name="Check Cell 3" xfId="227"/>
    <cellStyle name="Check Cell 4" xfId="228"/>
    <cellStyle name="Check Cell 5" xfId="229"/>
    <cellStyle name="Check Cell 6" xfId="230"/>
    <cellStyle name="Check Cell 7" xfId="231"/>
    <cellStyle name="City" xfId="232"/>
    <cellStyle name="Comma" xfId="4"/>
    <cellStyle name="Comma  - Style1" xfId="233"/>
    <cellStyle name="Comma  - Style2" xfId="234"/>
    <cellStyle name="Comma  - Style3" xfId="235"/>
    <cellStyle name="Comma  - Style4" xfId="236"/>
    <cellStyle name="Comma  - Style5" xfId="237"/>
    <cellStyle name="Comma  - Style6" xfId="238"/>
    <cellStyle name="Comma  - Style7" xfId="239"/>
    <cellStyle name="Comma  - Style8" xfId="240"/>
    <cellStyle name="Comma [0]" xfId="5"/>
    <cellStyle name="Comma 10" xfId="241"/>
    <cellStyle name="Comma 11" xfId="242"/>
    <cellStyle name="Comma 12" xfId="243"/>
    <cellStyle name="Comma 13" xfId="244"/>
    <cellStyle name="Comma 14" xfId="245"/>
    <cellStyle name="Comma 15" xfId="246"/>
    <cellStyle name="Comma 16" xfId="247"/>
    <cellStyle name="Comma 2" xfId="248"/>
    <cellStyle name="Comma 2 2" xfId="249"/>
    <cellStyle name="Comma 2 2 2" xfId="250"/>
    <cellStyle name="Comma 2 3" xfId="251"/>
    <cellStyle name="Comma 3" xfId="252"/>
    <cellStyle name="Comma 3 2" xfId="253"/>
    <cellStyle name="Comma 3 3" xfId="254"/>
    <cellStyle name="Comma 4" xfId="255"/>
    <cellStyle name="Comma 4 2" xfId="256"/>
    <cellStyle name="Comma 4 3" xfId="257"/>
    <cellStyle name="Comma 4_App b.3 Unspent_" xfId="258"/>
    <cellStyle name="Comma 5" xfId="259"/>
    <cellStyle name="Comma 5 2" xfId="260"/>
    <cellStyle name="Comma 5_App b.3 Unspent_" xfId="261"/>
    <cellStyle name="Comma 6" xfId="262"/>
    <cellStyle name="Comma 6 2" xfId="263"/>
    <cellStyle name="Comma 6_App b.3 Unspent_" xfId="264"/>
    <cellStyle name="Comma 7" xfId="265"/>
    <cellStyle name="Comma 7 2" xfId="266"/>
    <cellStyle name="Comma 7_App b.3 Unspent_" xfId="267"/>
    <cellStyle name="Comma 8" xfId="268"/>
    <cellStyle name="Comma 8 2" xfId="269"/>
    <cellStyle name="Comma 8_App b.3 Unspent_" xfId="270"/>
    <cellStyle name="Comma 9" xfId="271"/>
    <cellStyle name="Comma 9 2" xfId="272"/>
    <cellStyle name="Comma 9_App b.3 Unspent_" xfId="273"/>
    <cellStyle name="Comma0" xfId="274"/>
    <cellStyle name="Comma0 2" xfId="275"/>
    <cellStyle name="Comma0 3" xfId="276"/>
    <cellStyle name="Copied" xfId="277"/>
    <cellStyle name="Currency" xfId="2"/>
    <cellStyle name="Currency [$0]" xfId="278"/>
    <cellStyle name="Currency [£0]" xfId="279"/>
    <cellStyle name="Currency [0]" xfId="3"/>
    <cellStyle name="Currency 10" xfId="280"/>
    <cellStyle name="Currency 11" xfId="10"/>
    <cellStyle name="Currency 12" xfId="281"/>
    <cellStyle name="Currency 13" xfId="282"/>
    <cellStyle name="Currency 2" xfId="283"/>
    <cellStyle name="Currency 2 2" xfId="284"/>
    <cellStyle name="Currency 2 2 2" xfId="285"/>
    <cellStyle name="Currency 2 3" xfId="286"/>
    <cellStyle name="Currency 3" xfId="7"/>
    <cellStyle name="Currency 3 2" xfId="287"/>
    <cellStyle name="Currency 3 2 2" xfId="288"/>
    <cellStyle name="Currency 3 3" xfId="289"/>
    <cellStyle name="Currency 3 4" xfId="290"/>
    <cellStyle name="Currency 4" xfId="291"/>
    <cellStyle name="Currency 5" xfId="292"/>
    <cellStyle name="Currency 5 2" xfId="293"/>
    <cellStyle name="Currency 5 3" xfId="294"/>
    <cellStyle name="Currency 6" xfId="295"/>
    <cellStyle name="Currency 6 2" xfId="296"/>
    <cellStyle name="Currency 7" xfId="297"/>
    <cellStyle name="Currency 7 2" xfId="298"/>
    <cellStyle name="Currency 7_App b.3 Unspent_" xfId="299"/>
    <cellStyle name="Currency 8" xfId="300"/>
    <cellStyle name="Currency 9" xfId="301"/>
    <cellStyle name="Currency0" xfId="302"/>
    <cellStyle name="Currency0 2" xfId="303"/>
    <cellStyle name="Currency0 3" xfId="304"/>
    <cellStyle name="Currency0nospace" xfId="305"/>
    <cellStyle name="Currency2" xfId="306"/>
    <cellStyle name="Date" xfId="307"/>
    <cellStyle name="Date 2" xfId="308"/>
    <cellStyle name="Date_App b.3 Unspent_" xfId="309"/>
    <cellStyle name="DateData" xfId="310"/>
    <cellStyle name="Days_from_01/21/2006" xfId="311"/>
    <cellStyle name="Dollars &amp; Cents" xfId="312"/>
    <cellStyle name="Entered" xfId="313"/>
    <cellStyle name="Euro" xfId="314"/>
    <cellStyle name="Euro billion" xfId="315"/>
    <cellStyle name="Euro million" xfId="316"/>
    <cellStyle name="Euro thousand" xfId="317"/>
    <cellStyle name="Euro_12889 GP Contracts v3" xfId="318"/>
    <cellStyle name="Explanatory Text 2" xfId="319"/>
    <cellStyle name="Explanatory Text 3" xfId="320"/>
    <cellStyle name="Explanatory Text 4" xfId="321"/>
    <cellStyle name="Explanatory Text 5" xfId="322"/>
    <cellStyle name="Explanatory Text 6" xfId="323"/>
    <cellStyle name="Explanatory Text 7" xfId="324"/>
    <cellStyle name="First_Name" xfId="325"/>
    <cellStyle name="Fixed" xfId="326"/>
    <cellStyle name="Fixed 2" xfId="327"/>
    <cellStyle name="Fixed 3" xfId="328"/>
    <cellStyle name="Fixed_2010-2012 Program Workbook_Incent_FS" xfId="329"/>
    <cellStyle name="Forecast" xfId="330"/>
    <cellStyle name="fred" xfId="331"/>
    <cellStyle name="Fred%" xfId="332"/>
    <cellStyle name="GBP" xfId="333"/>
    <cellStyle name="GBP billion" xfId="334"/>
    <cellStyle name="GBP million" xfId="335"/>
    <cellStyle name="GBP thousand" xfId="336"/>
    <cellStyle name="General" xfId="337"/>
    <cellStyle name="Good 2" xfId="338"/>
    <cellStyle name="Good 3" xfId="339"/>
    <cellStyle name="Good 4" xfId="340"/>
    <cellStyle name="Good 5" xfId="341"/>
    <cellStyle name="Good 6" xfId="342"/>
    <cellStyle name="Good 7" xfId="343"/>
    <cellStyle name="Grey" xfId="344"/>
    <cellStyle name="Grey 2" xfId="345"/>
    <cellStyle name="Grey_2010-2012 Program Workbook Completed_Incent_V2" xfId="346"/>
    <cellStyle name="HEADER" xfId="347"/>
    <cellStyle name="Header1" xfId="348"/>
    <cellStyle name="Header2" xfId="349"/>
    <cellStyle name="Header2 2" xfId="350"/>
    <cellStyle name="Heading 1 2" xfId="351"/>
    <cellStyle name="Heading 1 2 2" xfId="352"/>
    <cellStyle name="Heading 1 2_App b.3 Unspent_" xfId="353"/>
    <cellStyle name="Heading 1 3" xfId="354"/>
    <cellStyle name="Heading 1 4" xfId="355"/>
    <cellStyle name="Heading 1 5" xfId="356"/>
    <cellStyle name="Heading 1 6" xfId="357"/>
    <cellStyle name="Heading 1 7" xfId="358"/>
    <cellStyle name="Heading 2 2" xfId="359"/>
    <cellStyle name="Heading 2 2 2" xfId="360"/>
    <cellStyle name="Heading 2 2_App b.3 Unspent_" xfId="361"/>
    <cellStyle name="Heading 2 3" xfId="362"/>
    <cellStyle name="Heading 2 4" xfId="363"/>
    <cellStyle name="Heading 2 5" xfId="364"/>
    <cellStyle name="Heading 2 6" xfId="365"/>
    <cellStyle name="Heading 2 7" xfId="366"/>
    <cellStyle name="Heading 3 2" xfId="367"/>
    <cellStyle name="Heading 3 3" xfId="368"/>
    <cellStyle name="Heading 3 4" xfId="369"/>
    <cellStyle name="Heading 3 5" xfId="370"/>
    <cellStyle name="Heading 3 6" xfId="371"/>
    <cellStyle name="Heading 3 7" xfId="372"/>
    <cellStyle name="Heading 4 2" xfId="373"/>
    <cellStyle name="Heading 4 3" xfId="374"/>
    <cellStyle name="Heading 4 4" xfId="375"/>
    <cellStyle name="Heading 4 5" xfId="376"/>
    <cellStyle name="Heading 4 6" xfId="377"/>
    <cellStyle name="Heading 4 7" xfId="378"/>
    <cellStyle name="Heading1" xfId="379"/>
    <cellStyle name="Heading1 2" xfId="380"/>
    <cellStyle name="Heading1 3" xfId="381"/>
    <cellStyle name="Heading1_2010-2012 Program Workbook_Incent_FS" xfId="382"/>
    <cellStyle name="Heading2" xfId="383"/>
    <cellStyle name="Heading2 2" xfId="384"/>
    <cellStyle name="Heading2 3" xfId="385"/>
    <cellStyle name="Heading2_2010-2012 Program Workbook_Incent_FS" xfId="386"/>
    <cellStyle name="Hidden" xfId="387"/>
    <cellStyle name="HIGHLIGHT" xfId="388"/>
    <cellStyle name="highlite" xfId="389"/>
    <cellStyle name="hilite" xfId="390"/>
    <cellStyle name="Input [yellow]" xfId="391"/>
    <cellStyle name="Input [yellow] 2" xfId="392"/>
    <cellStyle name="Input [yellow] 2 2" xfId="393"/>
    <cellStyle name="Input [yellow] 3" xfId="394"/>
    <cellStyle name="Input [yellow]_2010-2012 Program Workbook Completed_Incent_V2" xfId="395"/>
    <cellStyle name="Input 2" xfId="396"/>
    <cellStyle name="Input 2 2" xfId="397"/>
    <cellStyle name="Input 3" xfId="398"/>
    <cellStyle name="Input 3 2" xfId="399"/>
    <cellStyle name="Input 4" xfId="400"/>
    <cellStyle name="Input 4 2" xfId="401"/>
    <cellStyle name="Input 5" xfId="402"/>
    <cellStyle name="Input 5 2" xfId="403"/>
    <cellStyle name="Input 6" xfId="404"/>
    <cellStyle name="Input 6 2" xfId="405"/>
    <cellStyle name="Input 7" xfId="406"/>
    <cellStyle name="Input 7 2" xfId="407"/>
    <cellStyle name="LabelWithTotals" xfId="408"/>
    <cellStyle name="Last_Name" xfId="410"/>
    <cellStyle name="Last,_First" xfId="409"/>
    <cellStyle name="Linked Cell 2" xfId="411"/>
    <cellStyle name="Linked Cell 3" xfId="412"/>
    <cellStyle name="Linked Cell 4" xfId="413"/>
    <cellStyle name="Linked Cell 5" xfId="414"/>
    <cellStyle name="Linked Cell 6" xfId="415"/>
    <cellStyle name="Linked Cell 7" xfId="416"/>
    <cellStyle name="Millares [0]_2AV_M_M " xfId="417"/>
    <cellStyle name="Millares_2AV_M_M " xfId="418"/>
    <cellStyle name="million" xfId="419"/>
    <cellStyle name="Moneda [0]_2AV_M_M " xfId="420"/>
    <cellStyle name="Moneda_2AV_M_M " xfId="421"/>
    <cellStyle name="MyHeading1" xfId="422"/>
    <cellStyle name="Name" xfId="423"/>
    <cellStyle name="Neutral 2" xfId="424"/>
    <cellStyle name="Neutral 3" xfId="425"/>
    <cellStyle name="Neutral 4" xfId="426"/>
    <cellStyle name="Neutral 5" xfId="427"/>
    <cellStyle name="Neutral 6" xfId="428"/>
    <cellStyle name="Neutral 7" xfId="429"/>
    <cellStyle name="no dec" xfId="430"/>
    <cellStyle name="Normal" xfId="0" builtinId="0"/>
    <cellStyle name="Normal - Style1" xfId="431"/>
    <cellStyle name="Normal - Style1 2" xfId="432"/>
    <cellStyle name="Normal - Style1 3" xfId="433"/>
    <cellStyle name="Normal - Style1_2010-2012 Program Workbook_Incent_FS" xfId="434"/>
    <cellStyle name="Normal - Style2" xfId="435"/>
    <cellStyle name="Normal - Style3" xfId="436"/>
    <cellStyle name="Normal - Style4" xfId="437"/>
    <cellStyle name="Normal - Style5" xfId="438"/>
    <cellStyle name="Normal - Style6" xfId="439"/>
    <cellStyle name="Normal - Style7" xfId="440"/>
    <cellStyle name="Normal - Style8" xfId="441"/>
    <cellStyle name="Normal 10" xfId="442"/>
    <cellStyle name="Normal 10 2" xfId="443"/>
    <cellStyle name="Normal 10_App b.3 Unspent_" xfId="444"/>
    <cellStyle name="Normal 11" xfId="445"/>
    <cellStyle name="Normal 11 2" xfId="446"/>
    <cellStyle name="Normal 11 3" xfId="447"/>
    <cellStyle name="Normal 11_App b.3 Unspent_" xfId="448"/>
    <cellStyle name="Normal 112" xfId="449"/>
    <cellStyle name="Normal 113" xfId="450"/>
    <cellStyle name="Normal 114" xfId="451"/>
    <cellStyle name="Normal 12" xfId="452"/>
    <cellStyle name="Normal 12 2" xfId="453"/>
    <cellStyle name="Normal 12 3" xfId="454"/>
    <cellStyle name="Normal 12_2010 - 2012 CEE Analysis - 2012 Budget DRAFT 11.1.11" xfId="455"/>
    <cellStyle name="Normal 13" xfId="456"/>
    <cellStyle name="Normal 14" xfId="457"/>
    <cellStyle name="Normal 14 2" xfId="458"/>
    <cellStyle name="Normal 14_App b.3 Unspent_" xfId="459"/>
    <cellStyle name="Normal 15" xfId="460"/>
    <cellStyle name="Normal 15 2" xfId="461"/>
    <cellStyle name="Normal 15_App b.3 Unspent_" xfId="462"/>
    <cellStyle name="Normal 16" xfId="463"/>
    <cellStyle name="Normal 16 2" xfId="464"/>
    <cellStyle name="Normal 16_App b.3 Unspent_" xfId="465"/>
    <cellStyle name="Normal 17" xfId="466"/>
    <cellStyle name="Normal 17 2" xfId="467"/>
    <cellStyle name="Normal 17_App b.3 Unspent_" xfId="468"/>
    <cellStyle name="Normal 18" xfId="469"/>
    <cellStyle name="Normal 19" xfId="470"/>
    <cellStyle name="Normal 19 2" xfId="471"/>
    <cellStyle name="Normal 19_App b.3 Unspent_" xfId="472"/>
    <cellStyle name="Normal 2" xfId="8"/>
    <cellStyle name="Normal 2 10" xfId="473"/>
    <cellStyle name="Normal 2 10 10" xfId="474"/>
    <cellStyle name="Normal 2 10 10 2" xfId="475"/>
    <cellStyle name="Normal 2 10 11" xfId="476"/>
    <cellStyle name="Normal 2 10 12" xfId="477"/>
    <cellStyle name="Normal 2 10 13" xfId="478"/>
    <cellStyle name="Normal 2 10 14" xfId="479"/>
    <cellStyle name="Normal 2 10 15" xfId="480"/>
    <cellStyle name="Normal 2 10 16" xfId="481"/>
    <cellStyle name="Normal 2 10 17" xfId="482"/>
    <cellStyle name="Normal 2 10 18" xfId="483"/>
    <cellStyle name="Normal 2 10 19" xfId="484"/>
    <cellStyle name="Normal 2 10 2" xfId="485"/>
    <cellStyle name="Normal 2 10 20" xfId="486"/>
    <cellStyle name="Normal 2 10 21" xfId="487"/>
    <cellStyle name="Normal 2 10 22" xfId="488"/>
    <cellStyle name="Normal 2 10 23" xfId="489"/>
    <cellStyle name="Normal 2 10 3" xfId="490"/>
    <cellStyle name="Normal 2 10 4" xfId="491"/>
    <cellStyle name="Normal 2 10 5" xfId="492"/>
    <cellStyle name="Normal 2 10 6" xfId="493"/>
    <cellStyle name="Normal 2 10 7" xfId="494"/>
    <cellStyle name="Normal 2 10 8" xfId="495"/>
    <cellStyle name="Normal 2 10 9" xfId="496"/>
    <cellStyle name="Normal 2 10_App b.3 Unspent_" xfId="497"/>
    <cellStyle name="Normal 2 11" xfId="498"/>
    <cellStyle name="Normal 2 11 10" xfId="499"/>
    <cellStyle name="Normal 2 11 11" xfId="500"/>
    <cellStyle name="Normal 2 11 12" xfId="501"/>
    <cellStyle name="Normal 2 11 13" xfId="502"/>
    <cellStyle name="Normal 2 11 14" xfId="503"/>
    <cellStyle name="Normal 2 11 15" xfId="504"/>
    <cellStyle name="Normal 2 11 16" xfId="505"/>
    <cellStyle name="Normal 2 11 17" xfId="506"/>
    <cellStyle name="Normal 2 11 18" xfId="507"/>
    <cellStyle name="Normal 2 11 19" xfId="508"/>
    <cellStyle name="Normal 2 11 2" xfId="509"/>
    <cellStyle name="Normal 2 11 20" xfId="510"/>
    <cellStyle name="Normal 2 11 21" xfId="511"/>
    <cellStyle name="Normal 2 11 22" xfId="512"/>
    <cellStyle name="Normal 2 11 23" xfId="513"/>
    <cellStyle name="Normal 2 11 3" xfId="514"/>
    <cellStyle name="Normal 2 11 4" xfId="515"/>
    <cellStyle name="Normal 2 11 5" xfId="516"/>
    <cellStyle name="Normal 2 11 6" xfId="517"/>
    <cellStyle name="Normal 2 11 7" xfId="518"/>
    <cellStyle name="Normal 2 11 8" xfId="519"/>
    <cellStyle name="Normal 2 11 9" xfId="520"/>
    <cellStyle name="Normal 2 12" xfId="521"/>
    <cellStyle name="Normal 2 12 10" xfId="522"/>
    <cellStyle name="Normal 2 12 11" xfId="523"/>
    <cellStyle name="Normal 2 12 12" xfId="524"/>
    <cellStyle name="Normal 2 12 13" xfId="525"/>
    <cellStyle name="Normal 2 12 14" xfId="526"/>
    <cellStyle name="Normal 2 12 15" xfId="527"/>
    <cellStyle name="Normal 2 12 16" xfId="528"/>
    <cellStyle name="Normal 2 12 17" xfId="529"/>
    <cellStyle name="Normal 2 12 18" xfId="530"/>
    <cellStyle name="Normal 2 12 19" xfId="531"/>
    <cellStyle name="Normal 2 12 2" xfId="532"/>
    <cellStyle name="Normal 2 12 20" xfId="533"/>
    <cellStyle name="Normal 2 12 21" xfId="534"/>
    <cellStyle name="Normal 2 12 22" xfId="535"/>
    <cellStyle name="Normal 2 12 23" xfId="536"/>
    <cellStyle name="Normal 2 12 3" xfId="537"/>
    <cellStyle name="Normal 2 12 4" xfId="538"/>
    <cellStyle name="Normal 2 12 5" xfId="539"/>
    <cellStyle name="Normal 2 12 6" xfId="540"/>
    <cellStyle name="Normal 2 12 7" xfId="541"/>
    <cellStyle name="Normal 2 12 8" xfId="542"/>
    <cellStyle name="Normal 2 12 9" xfId="543"/>
    <cellStyle name="Normal 2 13" xfId="544"/>
    <cellStyle name="Normal 2 13 10" xfId="545"/>
    <cellStyle name="Normal 2 13 11" xfId="546"/>
    <cellStyle name="Normal 2 13 12" xfId="547"/>
    <cellStyle name="Normal 2 13 13" xfId="548"/>
    <cellStyle name="Normal 2 13 14" xfId="549"/>
    <cellStyle name="Normal 2 13 15" xfId="550"/>
    <cellStyle name="Normal 2 13 16" xfId="551"/>
    <cellStyle name="Normal 2 13 17" xfId="552"/>
    <cellStyle name="Normal 2 13 18" xfId="553"/>
    <cellStyle name="Normal 2 13 19" xfId="554"/>
    <cellStyle name="Normal 2 13 2" xfId="555"/>
    <cellStyle name="Normal 2 13 20" xfId="556"/>
    <cellStyle name="Normal 2 13 21" xfId="557"/>
    <cellStyle name="Normal 2 13 22" xfId="558"/>
    <cellStyle name="Normal 2 13 23" xfId="559"/>
    <cellStyle name="Normal 2 13 3" xfId="560"/>
    <cellStyle name="Normal 2 13 4" xfId="561"/>
    <cellStyle name="Normal 2 13 5" xfId="562"/>
    <cellStyle name="Normal 2 13 6" xfId="563"/>
    <cellStyle name="Normal 2 13 7" xfId="564"/>
    <cellStyle name="Normal 2 13 8" xfId="565"/>
    <cellStyle name="Normal 2 13 9" xfId="566"/>
    <cellStyle name="Normal 2 14" xfId="567"/>
    <cellStyle name="Normal 2 14 10" xfId="568"/>
    <cellStyle name="Normal 2 14 11" xfId="569"/>
    <cellStyle name="Normal 2 14 12" xfId="570"/>
    <cellStyle name="Normal 2 14 13" xfId="571"/>
    <cellStyle name="Normal 2 14 14" xfId="572"/>
    <cellStyle name="Normal 2 14 15" xfId="573"/>
    <cellStyle name="Normal 2 14 16" xfId="574"/>
    <cellStyle name="Normal 2 14 17" xfId="575"/>
    <cellStyle name="Normal 2 14 18" xfId="576"/>
    <cellStyle name="Normal 2 14 19" xfId="577"/>
    <cellStyle name="Normal 2 14 2" xfId="578"/>
    <cellStyle name="Normal 2 14 20" xfId="579"/>
    <cellStyle name="Normal 2 14 21" xfId="580"/>
    <cellStyle name="Normal 2 14 22" xfId="581"/>
    <cellStyle name="Normal 2 14 23" xfId="582"/>
    <cellStyle name="Normal 2 14 3" xfId="583"/>
    <cellStyle name="Normal 2 14 4" xfId="584"/>
    <cellStyle name="Normal 2 14 5" xfId="585"/>
    <cellStyle name="Normal 2 14 6" xfId="586"/>
    <cellStyle name="Normal 2 14 7" xfId="587"/>
    <cellStyle name="Normal 2 14 8" xfId="588"/>
    <cellStyle name="Normal 2 14 9" xfId="589"/>
    <cellStyle name="Normal 2 15" xfId="590"/>
    <cellStyle name="Normal 2 15 10" xfId="591"/>
    <cellStyle name="Normal 2 15 11" xfId="592"/>
    <cellStyle name="Normal 2 15 12" xfId="593"/>
    <cellStyle name="Normal 2 15 13" xfId="594"/>
    <cellStyle name="Normal 2 15 14" xfId="595"/>
    <cellStyle name="Normal 2 15 15" xfId="596"/>
    <cellStyle name="Normal 2 15 16" xfId="597"/>
    <cellStyle name="Normal 2 15 17" xfId="598"/>
    <cellStyle name="Normal 2 15 18" xfId="599"/>
    <cellStyle name="Normal 2 15 19" xfId="600"/>
    <cellStyle name="Normal 2 15 2" xfId="601"/>
    <cellStyle name="Normal 2 15 20" xfId="602"/>
    <cellStyle name="Normal 2 15 21" xfId="603"/>
    <cellStyle name="Normal 2 15 22" xfId="604"/>
    <cellStyle name="Normal 2 15 23" xfId="605"/>
    <cellStyle name="Normal 2 15 3" xfId="606"/>
    <cellStyle name="Normal 2 15 4" xfId="607"/>
    <cellStyle name="Normal 2 15 5" xfId="608"/>
    <cellStyle name="Normal 2 15 6" xfId="609"/>
    <cellStyle name="Normal 2 15 7" xfId="610"/>
    <cellStyle name="Normal 2 15 8" xfId="611"/>
    <cellStyle name="Normal 2 15 9" xfId="612"/>
    <cellStyle name="Normal 2 16" xfId="613"/>
    <cellStyle name="Normal 2 16 10" xfId="614"/>
    <cellStyle name="Normal 2 16 11" xfId="615"/>
    <cellStyle name="Normal 2 16 12" xfId="616"/>
    <cellStyle name="Normal 2 16 13" xfId="617"/>
    <cellStyle name="Normal 2 16 14" xfId="618"/>
    <cellStyle name="Normal 2 16 15" xfId="619"/>
    <cellStyle name="Normal 2 16 16" xfId="620"/>
    <cellStyle name="Normal 2 16 17" xfId="621"/>
    <cellStyle name="Normal 2 16 18" xfId="622"/>
    <cellStyle name="Normal 2 16 19" xfId="623"/>
    <cellStyle name="Normal 2 16 2" xfId="624"/>
    <cellStyle name="Normal 2 16 20" xfId="625"/>
    <cellStyle name="Normal 2 16 21" xfId="626"/>
    <cellStyle name="Normal 2 16 22" xfId="627"/>
    <cellStyle name="Normal 2 16 23" xfId="628"/>
    <cellStyle name="Normal 2 16 3" xfId="629"/>
    <cellStyle name="Normal 2 16 4" xfId="630"/>
    <cellStyle name="Normal 2 16 5" xfId="631"/>
    <cellStyle name="Normal 2 16 6" xfId="632"/>
    <cellStyle name="Normal 2 16 7" xfId="633"/>
    <cellStyle name="Normal 2 16 8" xfId="634"/>
    <cellStyle name="Normal 2 16 9" xfId="635"/>
    <cellStyle name="Normal 2 17" xfId="636"/>
    <cellStyle name="Normal 2 17 10" xfId="637"/>
    <cellStyle name="Normal 2 17 11" xfId="638"/>
    <cellStyle name="Normal 2 17 12" xfId="639"/>
    <cellStyle name="Normal 2 17 13" xfId="640"/>
    <cellStyle name="Normal 2 17 14" xfId="641"/>
    <cellStyle name="Normal 2 17 15" xfId="642"/>
    <cellStyle name="Normal 2 17 16" xfId="643"/>
    <cellStyle name="Normal 2 17 17" xfId="644"/>
    <cellStyle name="Normal 2 17 18" xfId="645"/>
    <cellStyle name="Normal 2 17 19" xfId="646"/>
    <cellStyle name="Normal 2 17 2" xfId="647"/>
    <cellStyle name="Normal 2 17 20" xfId="648"/>
    <cellStyle name="Normal 2 17 21" xfId="649"/>
    <cellStyle name="Normal 2 17 22" xfId="650"/>
    <cellStyle name="Normal 2 17 23" xfId="651"/>
    <cellStyle name="Normal 2 17 3" xfId="652"/>
    <cellStyle name="Normal 2 17 4" xfId="653"/>
    <cellStyle name="Normal 2 17 5" xfId="654"/>
    <cellStyle name="Normal 2 17 6" xfId="655"/>
    <cellStyle name="Normal 2 17 7" xfId="656"/>
    <cellStyle name="Normal 2 17 8" xfId="657"/>
    <cellStyle name="Normal 2 17 9" xfId="658"/>
    <cellStyle name="Normal 2 18" xfId="659"/>
    <cellStyle name="Normal 2 18 10" xfId="660"/>
    <cellStyle name="Normal 2 18 11" xfId="661"/>
    <cellStyle name="Normal 2 18 12" xfId="662"/>
    <cellStyle name="Normal 2 18 13" xfId="663"/>
    <cellStyle name="Normal 2 18 14" xfId="664"/>
    <cellStyle name="Normal 2 18 15" xfId="665"/>
    <cellStyle name="Normal 2 18 16" xfId="666"/>
    <cellStyle name="Normal 2 18 17" xfId="667"/>
    <cellStyle name="Normal 2 18 18" xfId="668"/>
    <cellStyle name="Normal 2 18 19" xfId="669"/>
    <cellStyle name="Normal 2 18 2" xfId="670"/>
    <cellStyle name="Normal 2 18 20" xfId="671"/>
    <cellStyle name="Normal 2 18 21" xfId="672"/>
    <cellStyle name="Normal 2 18 22" xfId="673"/>
    <cellStyle name="Normal 2 18 23" xfId="674"/>
    <cellStyle name="Normal 2 18 3" xfId="675"/>
    <cellStyle name="Normal 2 18 4" xfId="676"/>
    <cellStyle name="Normal 2 18 5" xfId="677"/>
    <cellStyle name="Normal 2 18 6" xfId="678"/>
    <cellStyle name="Normal 2 18 7" xfId="679"/>
    <cellStyle name="Normal 2 18 8" xfId="680"/>
    <cellStyle name="Normal 2 18 9" xfId="681"/>
    <cellStyle name="Normal 2 19" xfId="682"/>
    <cellStyle name="Normal 2 19 10" xfId="683"/>
    <cellStyle name="Normal 2 19 11" xfId="684"/>
    <cellStyle name="Normal 2 19 12" xfId="685"/>
    <cellStyle name="Normal 2 19 13" xfId="686"/>
    <cellStyle name="Normal 2 19 14" xfId="687"/>
    <cellStyle name="Normal 2 19 15" xfId="688"/>
    <cellStyle name="Normal 2 19 16" xfId="689"/>
    <cellStyle name="Normal 2 19 17" xfId="690"/>
    <cellStyle name="Normal 2 19 18" xfId="691"/>
    <cellStyle name="Normal 2 19 19" xfId="692"/>
    <cellStyle name="Normal 2 19 2" xfId="693"/>
    <cellStyle name="Normal 2 19 20" xfId="694"/>
    <cellStyle name="Normal 2 19 21" xfId="695"/>
    <cellStyle name="Normal 2 19 22" xfId="696"/>
    <cellStyle name="Normal 2 19 23" xfId="697"/>
    <cellStyle name="Normal 2 19 3" xfId="698"/>
    <cellStyle name="Normal 2 19 4" xfId="699"/>
    <cellStyle name="Normal 2 19 5" xfId="700"/>
    <cellStyle name="Normal 2 19 6" xfId="701"/>
    <cellStyle name="Normal 2 19 7" xfId="702"/>
    <cellStyle name="Normal 2 19 8" xfId="703"/>
    <cellStyle name="Normal 2 19 9" xfId="704"/>
    <cellStyle name="Normal 2 2" xfId="705"/>
    <cellStyle name="Normal 2 2 2" xfId="706"/>
    <cellStyle name="Normal 2 2 3" xfId="707"/>
    <cellStyle name="Normal 2 2_App b.3 Unspent_" xfId="708"/>
    <cellStyle name="Normal 2 20" xfId="709"/>
    <cellStyle name="Normal 2 20 10" xfId="710"/>
    <cellStyle name="Normal 2 20 11" xfId="711"/>
    <cellStyle name="Normal 2 20 12" xfId="712"/>
    <cellStyle name="Normal 2 20 13" xfId="713"/>
    <cellStyle name="Normal 2 20 14" xfId="714"/>
    <cellStyle name="Normal 2 20 15" xfId="715"/>
    <cellStyle name="Normal 2 20 16" xfId="716"/>
    <cellStyle name="Normal 2 20 17" xfId="717"/>
    <cellStyle name="Normal 2 20 18" xfId="718"/>
    <cellStyle name="Normal 2 20 19" xfId="719"/>
    <cellStyle name="Normal 2 20 2" xfId="720"/>
    <cellStyle name="Normal 2 20 20" xfId="721"/>
    <cellStyle name="Normal 2 20 21" xfId="722"/>
    <cellStyle name="Normal 2 20 22" xfId="723"/>
    <cellStyle name="Normal 2 20 23" xfId="724"/>
    <cellStyle name="Normal 2 20 3" xfId="725"/>
    <cellStyle name="Normal 2 20 4" xfId="726"/>
    <cellStyle name="Normal 2 20 5" xfId="727"/>
    <cellStyle name="Normal 2 20 6" xfId="728"/>
    <cellStyle name="Normal 2 20 7" xfId="729"/>
    <cellStyle name="Normal 2 20 8" xfId="730"/>
    <cellStyle name="Normal 2 20 9" xfId="731"/>
    <cellStyle name="Normal 2 21" xfId="732"/>
    <cellStyle name="Normal 2 21 10" xfId="733"/>
    <cellStyle name="Normal 2 21 11" xfId="734"/>
    <cellStyle name="Normal 2 21 12" xfId="735"/>
    <cellStyle name="Normal 2 21 13" xfId="736"/>
    <cellStyle name="Normal 2 21 14" xfId="737"/>
    <cellStyle name="Normal 2 21 15" xfId="738"/>
    <cellStyle name="Normal 2 21 16" xfId="739"/>
    <cellStyle name="Normal 2 21 17" xfId="740"/>
    <cellStyle name="Normal 2 21 18" xfId="741"/>
    <cellStyle name="Normal 2 21 19" xfId="742"/>
    <cellStyle name="Normal 2 21 2" xfId="743"/>
    <cellStyle name="Normal 2 21 20" xfId="744"/>
    <cellStyle name="Normal 2 21 21" xfId="745"/>
    <cellStyle name="Normal 2 21 22" xfId="746"/>
    <cellStyle name="Normal 2 21 23" xfId="747"/>
    <cellStyle name="Normal 2 21 3" xfId="748"/>
    <cellStyle name="Normal 2 21 4" xfId="749"/>
    <cellStyle name="Normal 2 21 5" xfId="750"/>
    <cellStyle name="Normal 2 21 6" xfId="751"/>
    <cellStyle name="Normal 2 21 7" xfId="752"/>
    <cellStyle name="Normal 2 21 8" xfId="753"/>
    <cellStyle name="Normal 2 21 9" xfId="754"/>
    <cellStyle name="Normal 2 22" xfId="755"/>
    <cellStyle name="Normal 2 22 10" xfId="756"/>
    <cellStyle name="Normal 2 22 11" xfId="757"/>
    <cellStyle name="Normal 2 22 12" xfId="758"/>
    <cellStyle name="Normal 2 22 13" xfId="759"/>
    <cellStyle name="Normal 2 22 14" xfId="760"/>
    <cellStyle name="Normal 2 22 15" xfId="761"/>
    <cellStyle name="Normal 2 22 16" xfId="762"/>
    <cellStyle name="Normal 2 22 17" xfId="763"/>
    <cellStyle name="Normal 2 22 18" xfId="764"/>
    <cellStyle name="Normal 2 22 19" xfId="765"/>
    <cellStyle name="Normal 2 22 2" xfId="766"/>
    <cellStyle name="Normal 2 22 20" xfId="767"/>
    <cellStyle name="Normal 2 22 21" xfId="768"/>
    <cellStyle name="Normal 2 22 22" xfId="769"/>
    <cellStyle name="Normal 2 22 23" xfId="770"/>
    <cellStyle name="Normal 2 22 3" xfId="771"/>
    <cellStyle name="Normal 2 22 4" xfId="772"/>
    <cellStyle name="Normal 2 22 5" xfId="773"/>
    <cellStyle name="Normal 2 22 6" xfId="774"/>
    <cellStyle name="Normal 2 22 7" xfId="775"/>
    <cellStyle name="Normal 2 22 8" xfId="776"/>
    <cellStyle name="Normal 2 22 9" xfId="777"/>
    <cellStyle name="Normal 2 23" xfId="778"/>
    <cellStyle name="Normal 2 23 10" xfId="779"/>
    <cellStyle name="Normal 2 23 11" xfId="780"/>
    <cellStyle name="Normal 2 23 12" xfId="781"/>
    <cellStyle name="Normal 2 23 13" xfId="782"/>
    <cellStyle name="Normal 2 23 14" xfId="783"/>
    <cellStyle name="Normal 2 23 15" xfId="784"/>
    <cellStyle name="Normal 2 23 16" xfId="785"/>
    <cellStyle name="Normal 2 23 17" xfId="786"/>
    <cellStyle name="Normal 2 23 18" xfId="787"/>
    <cellStyle name="Normal 2 23 19" xfId="788"/>
    <cellStyle name="Normal 2 23 2" xfId="789"/>
    <cellStyle name="Normal 2 23 20" xfId="790"/>
    <cellStyle name="Normal 2 23 21" xfId="791"/>
    <cellStyle name="Normal 2 23 22" xfId="792"/>
    <cellStyle name="Normal 2 23 23" xfId="793"/>
    <cellStyle name="Normal 2 23 3" xfId="794"/>
    <cellStyle name="Normal 2 23 4" xfId="795"/>
    <cellStyle name="Normal 2 23 5" xfId="796"/>
    <cellStyle name="Normal 2 23 6" xfId="797"/>
    <cellStyle name="Normal 2 23 7" xfId="798"/>
    <cellStyle name="Normal 2 23 8" xfId="799"/>
    <cellStyle name="Normal 2 23 9" xfId="800"/>
    <cellStyle name="Normal 2 24" xfId="801"/>
    <cellStyle name="Normal 2 24 10" xfId="802"/>
    <cellStyle name="Normal 2 24 11" xfId="803"/>
    <cellStyle name="Normal 2 24 12" xfId="804"/>
    <cellStyle name="Normal 2 24 13" xfId="805"/>
    <cellStyle name="Normal 2 24 14" xfId="806"/>
    <cellStyle name="Normal 2 24 15" xfId="807"/>
    <cellStyle name="Normal 2 24 16" xfId="808"/>
    <cellStyle name="Normal 2 24 17" xfId="809"/>
    <cellStyle name="Normal 2 24 18" xfId="810"/>
    <cellStyle name="Normal 2 24 19" xfId="811"/>
    <cellStyle name="Normal 2 24 2" xfId="812"/>
    <cellStyle name="Normal 2 24 20" xfId="813"/>
    <cellStyle name="Normal 2 24 21" xfId="814"/>
    <cellStyle name="Normal 2 24 22" xfId="815"/>
    <cellStyle name="Normal 2 24 23" xfId="816"/>
    <cellStyle name="Normal 2 24 3" xfId="817"/>
    <cellStyle name="Normal 2 24 4" xfId="818"/>
    <cellStyle name="Normal 2 24 5" xfId="819"/>
    <cellStyle name="Normal 2 24 6" xfId="820"/>
    <cellStyle name="Normal 2 24 7" xfId="821"/>
    <cellStyle name="Normal 2 24 8" xfId="822"/>
    <cellStyle name="Normal 2 24 9" xfId="823"/>
    <cellStyle name="Normal 2 25" xfId="824"/>
    <cellStyle name="Normal 2 25 10" xfId="825"/>
    <cellStyle name="Normal 2 25 11" xfId="826"/>
    <cellStyle name="Normal 2 25 12" xfId="827"/>
    <cellStyle name="Normal 2 25 13" xfId="828"/>
    <cellStyle name="Normal 2 25 14" xfId="829"/>
    <cellStyle name="Normal 2 25 15" xfId="830"/>
    <cellStyle name="Normal 2 25 16" xfId="831"/>
    <cellStyle name="Normal 2 25 17" xfId="832"/>
    <cellStyle name="Normal 2 25 18" xfId="833"/>
    <cellStyle name="Normal 2 25 19" xfId="834"/>
    <cellStyle name="Normal 2 25 2" xfId="835"/>
    <cellStyle name="Normal 2 25 20" xfId="836"/>
    <cellStyle name="Normal 2 25 21" xfId="837"/>
    <cellStyle name="Normal 2 25 22" xfId="838"/>
    <cellStyle name="Normal 2 25 23" xfId="839"/>
    <cellStyle name="Normal 2 25 3" xfId="840"/>
    <cellStyle name="Normal 2 25 4" xfId="841"/>
    <cellStyle name="Normal 2 25 5" xfId="842"/>
    <cellStyle name="Normal 2 25 6" xfId="843"/>
    <cellStyle name="Normal 2 25 7" xfId="844"/>
    <cellStyle name="Normal 2 25 8" xfId="845"/>
    <cellStyle name="Normal 2 25 9" xfId="846"/>
    <cellStyle name="Normal 2 26" xfId="847"/>
    <cellStyle name="Normal 2 26 10" xfId="848"/>
    <cellStyle name="Normal 2 26 11" xfId="849"/>
    <cellStyle name="Normal 2 26 12" xfId="850"/>
    <cellStyle name="Normal 2 26 13" xfId="851"/>
    <cellStyle name="Normal 2 26 14" xfId="852"/>
    <cellStyle name="Normal 2 26 15" xfId="853"/>
    <cellStyle name="Normal 2 26 16" xfId="854"/>
    <cellStyle name="Normal 2 26 17" xfId="855"/>
    <cellStyle name="Normal 2 26 18" xfId="856"/>
    <cellStyle name="Normal 2 26 19" xfId="857"/>
    <cellStyle name="Normal 2 26 2" xfId="858"/>
    <cellStyle name="Normal 2 26 20" xfId="859"/>
    <cellStyle name="Normal 2 26 21" xfId="860"/>
    <cellStyle name="Normal 2 26 22" xfId="861"/>
    <cellStyle name="Normal 2 26 23" xfId="862"/>
    <cellStyle name="Normal 2 26 3" xfId="863"/>
    <cellStyle name="Normal 2 26 4" xfId="864"/>
    <cellStyle name="Normal 2 26 5" xfId="865"/>
    <cellStyle name="Normal 2 26 6" xfId="866"/>
    <cellStyle name="Normal 2 26 7" xfId="867"/>
    <cellStyle name="Normal 2 26 8" xfId="868"/>
    <cellStyle name="Normal 2 26 9" xfId="869"/>
    <cellStyle name="Normal 2 27" xfId="870"/>
    <cellStyle name="Normal 2 27 10" xfId="871"/>
    <cellStyle name="Normal 2 27 11" xfId="872"/>
    <cellStyle name="Normal 2 27 12" xfId="873"/>
    <cellStyle name="Normal 2 27 13" xfId="874"/>
    <cellStyle name="Normal 2 27 14" xfId="875"/>
    <cellStyle name="Normal 2 27 15" xfId="876"/>
    <cellStyle name="Normal 2 27 16" xfId="877"/>
    <cellStyle name="Normal 2 27 17" xfId="878"/>
    <cellStyle name="Normal 2 27 18" xfId="879"/>
    <cellStyle name="Normal 2 27 19" xfId="880"/>
    <cellStyle name="Normal 2 27 2" xfId="881"/>
    <cellStyle name="Normal 2 27 20" xfId="882"/>
    <cellStyle name="Normal 2 27 21" xfId="883"/>
    <cellStyle name="Normal 2 27 22" xfId="884"/>
    <cellStyle name="Normal 2 27 23" xfId="885"/>
    <cellStyle name="Normal 2 27 3" xfId="886"/>
    <cellStyle name="Normal 2 27 4" xfId="887"/>
    <cellStyle name="Normal 2 27 5" xfId="888"/>
    <cellStyle name="Normal 2 27 6" xfId="889"/>
    <cellStyle name="Normal 2 27 7" xfId="890"/>
    <cellStyle name="Normal 2 27 8" xfId="891"/>
    <cellStyle name="Normal 2 27 9" xfId="892"/>
    <cellStyle name="Normal 2 28" xfId="893"/>
    <cellStyle name="Normal 2 28 10" xfId="894"/>
    <cellStyle name="Normal 2 28 11" xfId="895"/>
    <cellStyle name="Normal 2 28 12" xfId="896"/>
    <cellStyle name="Normal 2 28 13" xfId="897"/>
    <cellStyle name="Normal 2 28 14" xfId="898"/>
    <cellStyle name="Normal 2 28 15" xfId="899"/>
    <cellStyle name="Normal 2 28 16" xfId="900"/>
    <cellStyle name="Normal 2 28 17" xfId="901"/>
    <cellStyle name="Normal 2 28 18" xfId="902"/>
    <cellStyle name="Normal 2 28 19" xfId="903"/>
    <cellStyle name="Normal 2 28 2" xfId="904"/>
    <cellStyle name="Normal 2 28 20" xfId="905"/>
    <cellStyle name="Normal 2 28 21" xfId="906"/>
    <cellStyle name="Normal 2 28 22" xfId="907"/>
    <cellStyle name="Normal 2 28 23" xfId="908"/>
    <cellStyle name="Normal 2 28 3" xfId="909"/>
    <cellStyle name="Normal 2 28 4" xfId="910"/>
    <cellStyle name="Normal 2 28 5" xfId="911"/>
    <cellStyle name="Normal 2 28 6" xfId="912"/>
    <cellStyle name="Normal 2 28 7" xfId="913"/>
    <cellStyle name="Normal 2 28 8" xfId="914"/>
    <cellStyle name="Normal 2 28 9" xfId="915"/>
    <cellStyle name="Normal 2 29" xfId="916"/>
    <cellStyle name="Normal 2 29 10" xfId="917"/>
    <cellStyle name="Normal 2 29 11" xfId="918"/>
    <cellStyle name="Normal 2 29 12" xfId="919"/>
    <cellStyle name="Normal 2 29 13" xfId="920"/>
    <cellStyle name="Normal 2 29 14" xfId="921"/>
    <cellStyle name="Normal 2 29 15" xfId="922"/>
    <cellStyle name="Normal 2 29 16" xfId="923"/>
    <cellStyle name="Normal 2 29 17" xfId="924"/>
    <cellStyle name="Normal 2 29 18" xfId="925"/>
    <cellStyle name="Normal 2 29 19" xfId="926"/>
    <cellStyle name="Normal 2 29 2" xfId="927"/>
    <cellStyle name="Normal 2 29 20" xfId="928"/>
    <cellStyle name="Normal 2 29 21" xfId="929"/>
    <cellStyle name="Normal 2 29 22" xfId="930"/>
    <cellStyle name="Normal 2 29 23" xfId="931"/>
    <cellStyle name="Normal 2 29 3" xfId="932"/>
    <cellStyle name="Normal 2 29 4" xfId="933"/>
    <cellStyle name="Normal 2 29 5" xfId="934"/>
    <cellStyle name="Normal 2 29 6" xfId="935"/>
    <cellStyle name="Normal 2 29 7" xfId="936"/>
    <cellStyle name="Normal 2 29 8" xfId="937"/>
    <cellStyle name="Normal 2 29 9" xfId="938"/>
    <cellStyle name="Normal 2 3" xfId="939"/>
    <cellStyle name="Normal 2 30" xfId="940"/>
    <cellStyle name="Normal 2 30 10" xfId="941"/>
    <cellStyle name="Normal 2 30 11" xfId="942"/>
    <cellStyle name="Normal 2 30 12" xfId="943"/>
    <cellStyle name="Normal 2 30 13" xfId="944"/>
    <cellStyle name="Normal 2 30 14" xfId="945"/>
    <cellStyle name="Normal 2 30 15" xfId="946"/>
    <cellStyle name="Normal 2 30 16" xfId="947"/>
    <cellStyle name="Normal 2 30 17" xfId="948"/>
    <cellStyle name="Normal 2 30 18" xfId="949"/>
    <cellStyle name="Normal 2 30 19" xfId="950"/>
    <cellStyle name="Normal 2 30 2" xfId="951"/>
    <cellStyle name="Normal 2 30 20" xfId="952"/>
    <cellStyle name="Normal 2 30 21" xfId="953"/>
    <cellStyle name="Normal 2 30 22" xfId="954"/>
    <cellStyle name="Normal 2 30 23" xfId="955"/>
    <cellStyle name="Normal 2 30 3" xfId="956"/>
    <cellStyle name="Normal 2 30 4" xfId="957"/>
    <cellStyle name="Normal 2 30 5" xfId="958"/>
    <cellStyle name="Normal 2 30 6" xfId="959"/>
    <cellStyle name="Normal 2 30 7" xfId="960"/>
    <cellStyle name="Normal 2 30 8" xfId="961"/>
    <cellStyle name="Normal 2 30 9" xfId="962"/>
    <cellStyle name="Normal 2 31" xfId="963"/>
    <cellStyle name="Normal 2 31 10" xfId="964"/>
    <cellStyle name="Normal 2 31 11" xfId="965"/>
    <cellStyle name="Normal 2 31 12" xfId="966"/>
    <cellStyle name="Normal 2 31 13" xfId="967"/>
    <cellStyle name="Normal 2 31 14" xfId="968"/>
    <cellStyle name="Normal 2 31 15" xfId="969"/>
    <cellStyle name="Normal 2 31 16" xfId="970"/>
    <cellStyle name="Normal 2 31 17" xfId="971"/>
    <cellStyle name="Normal 2 31 18" xfId="972"/>
    <cellStyle name="Normal 2 31 19" xfId="973"/>
    <cellStyle name="Normal 2 31 2" xfId="974"/>
    <cellStyle name="Normal 2 31 20" xfId="975"/>
    <cellStyle name="Normal 2 31 21" xfId="976"/>
    <cellStyle name="Normal 2 31 22" xfId="977"/>
    <cellStyle name="Normal 2 31 23" xfId="978"/>
    <cellStyle name="Normal 2 31 3" xfId="979"/>
    <cellStyle name="Normal 2 31 4" xfId="980"/>
    <cellStyle name="Normal 2 31 5" xfId="981"/>
    <cellStyle name="Normal 2 31 6" xfId="982"/>
    <cellStyle name="Normal 2 31 7" xfId="983"/>
    <cellStyle name="Normal 2 31 8" xfId="984"/>
    <cellStyle name="Normal 2 31 9" xfId="985"/>
    <cellStyle name="Normal 2 32" xfId="986"/>
    <cellStyle name="Normal 2 32 10" xfId="987"/>
    <cellStyle name="Normal 2 32 11" xfId="988"/>
    <cellStyle name="Normal 2 32 12" xfId="989"/>
    <cellStyle name="Normal 2 32 13" xfId="990"/>
    <cellStyle name="Normal 2 32 14" xfId="991"/>
    <cellStyle name="Normal 2 32 15" xfId="992"/>
    <cellStyle name="Normal 2 32 16" xfId="993"/>
    <cellStyle name="Normal 2 32 17" xfId="994"/>
    <cellStyle name="Normal 2 32 18" xfId="995"/>
    <cellStyle name="Normal 2 32 19" xfId="996"/>
    <cellStyle name="Normal 2 32 2" xfId="997"/>
    <cellStyle name="Normal 2 32 20" xfId="998"/>
    <cellStyle name="Normal 2 32 21" xfId="999"/>
    <cellStyle name="Normal 2 32 22" xfId="1000"/>
    <cellStyle name="Normal 2 32 23" xfId="1001"/>
    <cellStyle name="Normal 2 32 3" xfId="1002"/>
    <cellStyle name="Normal 2 32 4" xfId="1003"/>
    <cellStyle name="Normal 2 32 5" xfId="1004"/>
    <cellStyle name="Normal 2 32 6" xfId="1005"/>
    <cellStyle name="Normal 2 32 7" xfId="1006"/>
    <cellStyle name="Normal 2 32 8" xfId="1007"/>
    <cellStyle name="Normal 2 32 9" xfId="1008"/>
    <cellStyle name="Normal 2 33" xfId="1009"/>
    <cellStyle name="Normal 2 33 10" xfId="1010"/>
    <cellStyle name="Normal 2 33 11" xfId="1011"/>
    <cellStyle name="Normal 2 33 12" xfId="1012"/>
    <cellStyle name="Normal 2 33 13" xfId="1013"/>
    <cellStyle name="Normal 2 33 14" xfId="1014"/>
    <cellStyle name="Normal 2 33 15" xfId="1015"/>
    <cellStyle name="Normal 2 33 16" xfId="1016"/>
    <cellStyle name="Normal 2 33 17" xfId="1017"/>
    <cellStyle name="Normal 2 33 18" xfId="1018"/>
    <cellStyle name="Normal 2 33 19" xfId="1019"/>
    <cellStyle name="Normal 2 33 2" xfId="1020"/>
    <cellStyle name="Normal 2 33 20" xfId="1021"/>
    <cellStyle name="Normal 2 33 21" xfId="1022"/>
    <cellStyle name="Normal 2 33 22" xfId="1023"/>
    <cellStyle name="Normal 2 33 23" xfId="1024"/>
    <cellStyle name="Normal 2 33 3" xfId="1025"/>
    <cellStyle name="Normal 2 33 4" xfId="1026"/>
    <cellStyle name="Normal 2 33 5" xfId="1027"/>
    <cellStyle name="Normal 2 33 6" xfId="1028"/>
    <cellStyle name="Normal 2 33 7" xfId="1029"/>
    <cellStyle name="Normal 2 33 8" xfId="1030"/>
    <cellStyle name="Normal 2 33 9" xfId="1031"/>
    <cellStyle name="Normal 2 34" xfId="1032"/>
    <cellStyle name="Normal 2 34 10" xfId="1033"/>
    <cellStyle name="Normal 2 34 11" xfId="1034"/>
    <cellStyle name="Normal 2 34 12" xfId="1035"/>
    <cellStyle name="Normal 2 34 13" xfId="1036"/>
    <cellStyle name="Normal 2 34 14" xfId="1037"/>
    <cellStyle name="Normal 2 34 15" xfId="1038"/>
    <cellStyle name="Normal 2 34 16" xfId="1039"/>
    <cellStyle name="Normal 2 34 17" xfId="1040"/>
    <cellStyle name="Normal 2 34 18" xfId="1041"/>
    <cellStyle name="Normal 2 34 19" xfId="1042"/>
    <cellStyle name="Normal 2 34 2" xfId="1043"/>
    <cellStyle name="Normal 2 34 20" xfId="1044"/>
    <cellStyle name="Normal 2 34 21" xfId="1045"/>
    <cellStyle name="Normal 2 34 22" xfId="1046"/>
    <cellStyle name="Normal 2 34 23" xfId="1047"/>
    <cellStyle name="Normal 2 34 3" xfId="1048"/>
    <cellStyle name="Normal 2 34 4" xfId="1049"/>
    <cellStyle name="Normal 2 34 5" xfId="1050"/>
    <cellStyle name="Normal 2 34 6" xfId="1051"/>
    <cellStyle name="Normal 2 34 7" xfId="1052"/>
    <cellStyle name="Normal 2 34 8" xfId="1053"/>
    <cellStyle name="Normal 2 34 9" xfId="1054"/>
    <cellStyle name="Normal 2 35" xfId="1055"/>
    <cellStyle name="Normal 2 35 10" xfId="1056"/>
    <cellStyle name="Normal 2 35 11" xfId="1057"/>
    <cellStyle name="Normal 2 35 12" xfId="1058"/>
    <cellStyle name="Normal 2 35 13" xfId="1059"/>
    <cellStyle name="Normal 2 35 14" xfId="1060"/>
    <cellStyle name="Normal 2 35 15" xfId="1061"/>
    <cellStyle name="Normal 2 35 16" xfId="1062"/>
    <cellStyle name="Normal 2 35 17" xfId="1063"/>
    <cellStyle name="Normal 2 35 18" xfId="1064"/>
    <cellStyle name="Normal 2 35 19" xfId="1065"/>
    <cellStyle name="Normal 2 35 2" xfId="1066"/>
    <cellStyle name="Normal 2 35 20" xfId="1067"/>
    <cellStyle name="Normal 2 35 21" xfId="1068"/>
    <cellStyle name="Normal 2 35 22" xfId="1069"/>
    <cellStyle name="Normal 2 35 23" xfId="1070"/>
    <cellStyle name="Normal 2 35 3" xfId="1071"/>
    <cellStyle name="Normal 2 35 4" xfId="1072"/>
    <cellStyle name="Normal 2 35 5" xfId="1073"/>
    <cellStyle name="Normal 2 35 6" xfId="1074"/>
    <cellStyle name="Normal 2 35 7" xfId="1075"/>
    <cellStyle name="Normal 2 35 8" xfId="1076"/>
    <cellStyle name="Normal 2 35 9" xfId="1077"/>
    <cellStyle name="Normal 2 36" xfId="1078"/>
    <cellStyle name="Normal 2 36 10" xfId="1079"/>
    <cellStyle name="Normal 2 36 11" xfId="1080"/>
    <cellStyle name="Normal 2 36 12" xfId="1081"/>
    <cellStyle name="Normal 2 36 13" xfId="1082"/>
    <cellStyle name="Normal 2 36 14" xfId="1083"/>
    <cellStyle name="Normal 2 36 15" xfId="1084"/>
    <cellStyle name="Normal 2 36 16" xfId="1085"/>
    <cellStyle name="Normal 2 36 17" xfId="1086"/>
    <cellStyle name="Normal 2 36 18" xfId="1087"/>
    <cellStyle name="Normal 2 36 19" xfId="1088"/>
    <cellStyle name="Normal 2 36 2" xfId="1089"/>
    <cellStyle name="Normal 2 36 20" xfId="1090"/>
    <cellStyle name="Normal 2 36 21" xfId="1091"/>
    <cellStyle name="Normal 2 36 22" xfId="1092"/>
    <cellStyle name="Normal 2 36 23" xfId="1093"/>
    <cellStyle name="Normal 2 36 3" xfId="1094"/>
    <cellStyle name="Normal 2 36 4" xfId="1095"/>
    <cellStyle name="Normal 2 36 5" xfId="1096"/>
    <cellStyle name="Normal 2 36 6" xfId="1097"/>
    <cellStyle name="Normal 2 36 7" xfId="1098"/>
    <cellStyle name="Normal 2 36 8" xfId="1099"/>
    <cellStyle name="Normal 2 36 9" xfId="1100"/>
    <cellStyle name="Normal 2 37" xfId="1101"/>
    <cellStyle name="Normal 2 37 10" xfId="1102"/>
    <cellStyle name="Normal 2 37 11" xfId="1103"/>
    <cellStyle name="Normal 2 37 12" xfId="1104"/>
    <cellStyle name="Normal 2 37 13" xfId="1105"/>
    <cellStyle name="Normal 2 37 14" xfId="1106"/>
    <cellStyle name="Normal 2 37 15" xfId="1107"/>
    <cellStyle name="Normal 2 37 16" xfId="1108"/>
    <cellStyle name="Normal 2 37 17" xfId="1109"/>
    <cellStyle name="Normal 2 37 18" xfId="1110"/>
    <cellStyle name="Normal 2 37 19" xfId="1111"/>
    <cellStyle name="Normal 2 37 2" xfId="1112"/>
    <cellStyle name="Normal 2 37 20" xfId="1113"/>
    <cellStyle name="Normal 2 37 21" xfId="1114"/>
    <cellStyle name="Normal 2 37 22" xfId="1115"/>
    <cellStyle name="Normal 2 37 23" xfId="1116"/>
    <cellStyle name="Normal 2 37 3" xfId="1117"/>
    <cellStyle name="Normal 2 37 4" xfId="1118"/>
    <cellStyle name="Normal 2 37 5" xfId="1119"/>
    <cellStyle name="Normal 2 37 6" xfId="1120"/>
    <cellStyle name="Normal 2 37 7" xfId="1121"/>
    <cellStyle name="Normal 2 37 8" xfId="1122"/>
    <cellStyle name="Normal 2 37 9" xfId="1123"/>
    <cellStyle name="Normal 2 38" xfId="1124"/>
    <cellStyle name="Normal 2 38 10" xfId="1125"/>
    <cellStyle name="Normal 2 38 11" xfId="1126"/>
    <cellStyle name="Normal 2 38 12" xfId="1127"/>
    <cellStyle name="Normal 2 38 13" xfId="1128"/>
    <cellStyle name="Normal 2 38 14" xfId="1129"/>
    <cellStyle name="Normal 2 38 15" xfId="1130"/>
    <cellStyle name="Normal 2 38 16" xfId="1131"/>
    <cellStyle name="Normal 2 38 17" xfId="1132"/>
    <cellStyle name="Normal 2 38 18" xfId="1133"/>
    <cellStyle name="Normal 2 38 19" xfId="1134"/>
    <cellStyle name="Normal 2 38 2" xfId="1135"/>
    <cellStyle name="Normal 2 38 20" xfId="1136"/>
    <cellStyle name="Normal 2 38 21" xfId="1137"/>
    <cellStyle name="Normal 2 38 22" xfId="1138"/>
    <cellStyle name="Normal 2 38 23" xfId="1139"/>
    <cellStyle name="Normal 2 38 3" xfId="1140"/>
    <cellStyle name="Normal 2 38 4" xfId="1141"/>
    <cellStyle name="Normal 2 38 5" xfId="1142"/>
    <cellStyle name="Normal 2 38 6" xfId="1143"/>
    <cellStyle name="Normal 2 38 7" xfId="1144"/>
    <cellStyle name="Normal 2 38 8" xfId="1145"/>
    <cellStyle name="Normal 2 38 9" xfId="1146"/>
    <cellStyle name="Normal 2 39" xfId="1147"/>
    <cellStyle name="Normal 2 39 10" xfId="1148"/>
    <cellStyle name="Normal 2 39 11" xfId="1149"/>
    <cellStyle name="Normal 2 39 12" xfId="1150"/>
    <cellStyle name="Normal 2 39 13" xfId="1151"/>
    <cellStyle name="Normal 2 39 14" xfId="1152"/>
    <cellStyle name="Normal 2 39 15" xfId="1153"/>
    <cellStyle name="Normal 2 39 16" xfId="1154"/>
    <cellStyle name="Normal 2 39 17" xfId="1155"/>
    <cellStyle name="Normal 2 39 18" xfId="1156"/>
    <cellStyle name="Normal 2 39 19" xfId="1157"/>
    <cellStyle name="Normal 2 39 2" xfId="1158"/>
    <cellStyle name="Normal 2 39 20" xfId="1159"/>
    <cellStyle name="Normal 2 39 21" xfId="1160"/>
    <cellStyle name="Normal 2 39 22" xfId="1161"/>
    <cellStyle name="Normal 2 39 23" xfId="1162"/>
    <cellStyle name="Normal 2 39 3" xfId="1163"/>
    <cellStyle name="Normal 2 39 4" xfId="1164"/>
    <cellStyle name="Normal 2 39 5" xfId="1165"/>
    <cellStyle name="Normal 2 39 6" xfId="1166"/>
    <cellStyle name="Normal 2 39 7" xfId="1167"/>
    <cellStyle name="Normal 2 39 8" xfId="1168"/>
    <cellStyle name="Normal 2 39 9" xfId="1169"/>
    <cellStyle name="Normal 2 4" xfId="1170"/>
    <cellStyle name="Normal 2 4 2" xfId="1171"/>
    <cellStyle name="Normal 2 4_App b.3 Unspent_" xfId="1172"/>
    <cellStyle name="Normal 2 40" xfId="1173"/>
    <cellStyle name="Normal 2 41" xfId="1174"/>
    <cellStyle name="Normal 2 42" xfId="1175"/>
    <cellStyle name="Normal 2 43" xfId="1176"/>
    <cellStyle name="Normal 2 44" xfId="1177"/>
    <cellStyle name="Normal 2 45" xfId="1178"/>
    <cellStyle name="Normal 2 46" xfId="1179"/>
    <cellStyle name="Normal 2 47" xfId="1180"/>
    <cellStyle name="Normal 2 48" xfId="1181"/>
    <cellStyle name="Normal 2 49" xfId="1182"/>
    <cellStyle name="Normal 2 5" xfId="1183"/>
    <cellStyle name="Normal 2 5 10" xfId="1184"/>
    <cellStyle name="Normal 2 5 11" xfId="1185"/>
    <cellStyle name="Normal 2 5 12" xfId="1186"/>
    <cellStyle name="Normal 2 5 13" xfId="1187"/>
    <cellStyle name="Normal 2 5 14" xfId="1188"/>
    <cellStyle name="Normal 2 5 15" xfId="1189"/>
    <cellStyle name="Normal 2 5 16" xfId="1190"/>
    <cellStyle name="Normal 2 5 17" xfId="1191"/>
    <cellStyle name="Normal 2 5 18" xfId="1192"/>
    <cellStyle name="Normal 2 5 19" xfId="1193"/>
    <cellStyle name="Normal 2 5 2" xfId="1194"/>
    <cellStyle name="Normal 2 5 2 10" xfId="1195"/>
    <cellStyle name="Normal 2 5 2 11" xfId="1196"/>
    <cellStyle name="Normal 2 5 2 12" xfId="1197"/>
    <cellStyle name="Normal 2 5 2 13" xfId="1198"/>
    <cellStyle name="Normal 2 5 2 14" xfId="1199"/>
    <cellStyle name="Normal 2 5 2 15" xfId="1200"/>
    <cellStyle name="Normal 2 5 2 16" xfId="1201"/>
    <cellStyle name="Normal 2 5 2 17" xfId="1202"/>
    <cellStyle name="Normal 2 5 2 18" xfId="1203"/>
    <cellStyle name="Normal 2 5 2 19" xfId="1204"/>
    <cellStyle name="Normal 2 5 2 2" xfId="1205"/>
    <cellStyle name="Normal 2 5 2 2 10" xfId="1206"/>
    <cellStyle name="Normal 2 5 2 2 11" xfId="1207"/>
    <cellStyle name="Normal 2 5 2 2 12" xfId="1208"/>
    <cellStyle name="Normal 2 5 2 2 13" xfId="1209"/>
    <cellStyle name="Normal 2 5 2 2 14" xfId="1210"/>
    <cellStyle name="Normal 2 5 2 2 15" xfId="1211"/>
    <cellStyle name="Normal 2 5 2 2 16" xfId="1212"/>
    <cellStyle name="Normal 2 5 2 2 17" xfId="1213"/>
    <cellStyle name="Normal 2 5 2 2 18" xfId="1214"/>
    <cellStyle name="Normal 2 5 2 2 19" xfId="1215"/>
    <cellStyle name="Normal 2 5 2 2 2" xfId="1216"/>
    <cellStyle name="Normal 2 5 2 2 20" xfId="1217"/>
    <cellStyle name="Normal 2 5 2 2 21" xfId="1218"/>
    <cellStyle name="Normal 2 5 2 2 22" xfId="1219"/>
    <cellStyle name="Normal 2 5 2 2 23" xfId="1220"/>
    <cellStyle name="Normal 2 5 2 2 24" xfId="1221"/>
    <cellStyle name="Normal 2 5 2 2 25" xfId="1222"/>
    <cellStyle name="Normal 2 5 2 2 26" xfId="1223"/>
    <cellStyle name="Normal 2 5 2 2 27" xfId="1224"/>
    <cellStyle name="Normal 2 5 2 2 28" xfId="1225"/>
    <cellStyle name="Normal 2 5 2 2 29" xfId="1226"/>
    <cellStyle name="Normal 2 5 2 2 3" xfId="1227"/>
    <cellStyle name="Normal 2 5 2 2 30" xfId="1228"/>
    <cellStyle name="Normal 2 5 2 2 31" xfId="1229"/>
    <cellStyle name="Normal 2 5 2 2 32" xfId="1230"/>
    <cellStyle name="Normal 2 5 2 2 33" xfId="1231"/>
    <cellStyle name="Normal 2 5 2 2 34" xfId="1232"/>
    <cellStyle name="Normal 2 5 2 2 35" xfId="1233"/>
    <cellStyle name="Normal 2 5 2 2 36" xfId="1234"/>
    <cellStyle name="Normal 2 5 2 2 37" xfId="1235"/>
    <cellStyle name="Normal 2 5 2 2 38" xfId="1236"/>
    <cellStyle name="Normal 2 5 2 2 39" xfId="1237"/>
    <cellStyle name="Normal 2 5 2 2 4" xfId="1238"/>
    <cellStyle name="Normal 2 5 2 2 40" xfId="1239"/>
    <cellStyle name="Normal 2 5 2 2 41" xfId="1240"/>
    <cellStyle name="Normal 2 5 2 2 42" xfId="1241"/>
    <cellStyle name="Normal 2 5 2 2 43" xfId="1242"/>
    <cellStyle name="Normal 2 5 2 2 44" xfId="1243"/>
    <cellStyle name="Normal 2 5 2 2 45" xfId="1244"/>
    <cellStyle name="Normal 2 5 2 2 46" xfId="1245"/>
    <cellStyle name="Normal 2 5 2 2 47" xfId="1246"/>
    <cellStyle name="Normal 2 5 2 2 48" xfId="1247"/>
    <cellStyle name="Normal 2 5 2 2 49" xfId="1248"/>
    <cellStyle name="Normal 2 5 2 2 5" xfId="1249"/>
    <cellStyle name="Normal 2 5 2 2 50" xfId="1250"/>
    <cellStyle name="Normal 2 5 2 2 51" xfId="1251"/>
    <cellStyle name="Normal 2 5 2 2 52" xfId="1252"/>
    <cellStyle name="Normal 2 5 2 2 53" xfId="1253"/>
    <cellStyle name="Normal 2 5 2 2 54" xfId="1254"/>
    <cellStyle name="Normal 2 5 2 2 55" xfId="1255"/>
    <cellStyle name="Normal 2 5 2 2 6" xfId="1256"/>
    <cellStyle name="Normal 2 5 2 2 7" xfId="1257"/>
    <cellStyle name="Normal 2 5 2 2 8" xfId="1258"/>
    <cellStyle name="Normal 2 5 2 2 9" xfId="1259"/>
    <cellStyle name="Normal 2 5 2 20" xfId="1260"/>
    <cellStyle name="Normal 2 5 2 21" xfId="1261"/>
    <cellStyle name="Normal 2 5 2 22" xfId="1262"/>
    <cellStyle name="Normal 2 5 2 23" xfId="1263"/>
    <cellStyle name="Normal 2 5 2 24" xfId="1264"/>
    <cellStyle name="Normal 2 5 2 25" xfId="1265"/>
    <cellStyle name="Normal 2 5 2 26" xfId="1266"/>
    <cellStyle name="Normal 2 5 2 27" xfId="1267"/>
    <cellStyle name="Normal 2 5 2 28" xfId="1268"/>
    <cellStyle name="Normal 2 5 2 29" xfId="1269"/>
    <cellStyle name="Normal 2 5 2 3" xfId="1270"/>
    <cellStyle name="Normal 2 5 2 30" xfId="1271"/>
    <cellStyle name="Normal 2 5 2 31" xfId="1272"/>
    <cellStyle name="Normal 2 5 2 32" xfId="1273"/>
    <cellStyle name="Normal 2 5 2 33" xfId="1274"/>
    <cellStyle name="Normal 2 5 2 4" xfId="1275"/>
    <cellStyle name="Normal 2 5 2 5" xfId="1276"/>
    <cellStyle name="Normal 2 5 2 6" xfId="1277"/>
    <cellStyle name="Normal 2 5 2 7" xfId="1278"/>
    <cellStyle name="Normal 2 5 2 8" xfId="1279"/>
    <cellStyle name="Normal 2 5 2 9" xfId="1280"/>
    <cellStyle name="Normal 2 5 20" xfId="1281"/>
    <cellStyle name="Normal 2 5 21" xfId="1282"/>
    <cellStyle name="Normal 2 5 22" xfId="1283"/>
    <cellStyle name="Normal 2 5 23" xfId="1284"/>
    <cellStyle name="Normal 2 5 24" xfId="1285"/>
    <cellStyle name="Normal 2 5 25" xfId="1286"/>
    <cellStyle name="Normal 2 5 26" xfId="1287"/>
    <cellStyle name="Normal 2 5 27" xfId="1288"/>
    <cellStyle name="Normal 2 5 28" xfId="1289"/>
    <cellStyle name="Normal 2 5 29" xfId="1290"/>
    <cellStyle name="Normal 2 5 3" xfId="1291"/>
    <cellStyle name="Normal 2 5 30" xfId="1292"/>
    <cellStyle name="Normal 2 5 31" xfId="1293"/>
    <cellStyle name="Normal 2 5 32" xfId="1294"/>
    <cellStyle name="Normal 2 5 33" xfId="1295"/>
    <cellStyle name="Normal 2 5 34" xfId="1296"/>
    <cellStyle name="Normal 2 5 35" xfId="1297"/>
    <cellStyle name="Normal 2 5 36" xfId="1298"/>
    <cellStyle name="Normal 2 5 37" xfId="1299"/>
    <cellStyle name="Normal 2 5 38" xfId="1300"/>
    <cellStyle name="Normal 2 5 39" xfId="1301"/>
    <cellStyle name="Normal 2 5 4" xfId="1302"/>
    <cellStyle name="Normal 2 5 40" xfId="1303"/>
    <cellStyle name="Normal 2 5 41" xfId="1304"/>
    <cellStyle name="Normal 2 5 42" xfId="1305"/>
    <cellStyle name="Normal 2 5 43" xfId="1306"/>
    <cellStyle name="Normal 2 5 44" xfId="1307"/>
    <cellStyle name="Normal 2 5 45" xfId="1308"/>
    <cellStyle name="Normal 2 5 46" xfId="1309"/>
    <cellStyle name="Normal 2 5 47" xfId="1310"/>
    <cellStyle name="Normal 2 5 48" xfId="1311"/>
    <cellStyle name="Normal 2 5 49" xfId="1312"/>
    <cellStyle name="Normal 2 5 5" xfId="1313"/>
    <cellStyle name="Normal 2 5 50" xfId="1314"/>
    <cellStyle name="Normal 2 5 51" xfId="1315"/>
    <cellStyle name="Normal 2 5 52" xfId="1316"/>
    <cellStyle name="Normal 2 5 53" xfId="1317"/>
    <cellStyle name="Normal 2 5 54" xfId="1318"/>
    <cellStyle name="Normal 2 5 55" xfId="1319"/>
    <cellStyle name="Normal 2 5 56" xfId="1320"/>
    <cellStyle name="Normal 2 5 57" xfId="1321"/>
    <cellStyle name="Normal 2 5 58" xfId="1322"/>
    <cellStyle name="Normal 2 5 59" xfId="1323"/>
    <cellStyle name="Normal 2 5 6" xfId="1324"/>
    <cellStyle name="Normal 2 5 60" xfId="1325"/>
    <cellStyle name="Normal 2 5 61" xfId="1326"/>
    <cellStyle name="Normal 2 5 62" xfId="1327"/>
    <cellStyle name="Normal 2 5 63" xfId="1328"/>
    <cellStyle name="Normal 2 5 64" xfId="1329"/>
    <cellStyle name="Normal 2 5 65" xfId="1330"/>
    <cellStyle name="Normal 2 5 66" xfId="1331"/>
    <cellStyle name="Normal 2 5 67" xfId="1332"/>
    <cellStyle name="Normal 2 5 68" xfId="1333"/>
    <cellStyle name="Normal 2 5 69" xfId="1334"/>
    <cellStyle name="Normal 2 5 7" xfId="1335"/>
    <cellStyle name="Normal 2 5 70" xfId="1336"/>
    <cellStyle name="Normal 2 5 71" xfId="1337"/>
    <cellStyle name="Normal 2 5 72" xfId="1338"/>
    <cellStyle name="Normal 2 5 73" xfId="1339"/>
    <cellStyle name="Normal 2 5 74" xfId="1340"/>
    <cellStyle name="Normal 2 5 75" xfId="1341"/>
    <cellStyle name="Normal 2 5 76" xfId="1342"/>
    <cellStyle name="Normal 2 5 77" xfId="1343"/>
    <cellStyle name="Normal 2 5 78" xfId="1344"/>
    <cellStyle name="Normal 2 5 79" xfId="1345"/>
    <cellStyle name="Normal 2 5 8" xfId="1346"/>
    <cellStyle name="Normal 2 5 80" xfId="1347"/>
    <cellStyle name="Normal 2 5 81" xfId="1348"/>
    <cellStyle name="Normal 2 5 82" xfId="1349"/>
    <cellStyle name="Normal 2 5 83" xfId="1350"/>
    <cellStyle name="Normal 2 5 84" xfId="1351"/>
    <cellStyle name="Normal 2 5 85" xfId="1352"/>
    <cellStyle name="Normal 2 5 86" xfId="1353"/>
    <cellStyle name="Normal 2 5 87" xfId="1354"/>
    <cellStyle name="Normal 2 5 9" xfId="1355"/>
    <cellStyle name="Normal 2 5_App b.3 Unspent_" xfId="1356"/>
    <cellStyle name="Normal 2 50" xfId="1357"/>
    <cellStyle name="Normal 2 51" xfId="1358"/>
    <cellStyle name="Normal 2 52" xfId="1359"/>
    <cellStyle name="Normal 2 53" xfId="1360"/>
    <cellStyle name="Normal 2 54" xfId="1361"/>
    <cellStyle name="Normal 2 55" xfId="1362"/>
    <cellStyle name="Normal 2 56" xfId="1363"/>
    <cellStyle name="Normal 2 57" xfId="1364"/>
    <cellStyle name="Normal 2 58" xfId="1365"/>
    <cellStyle name="Normal 2 59" xfId="1366"/>
    <cellStyle name="Normal 2 6" xfId="1367"/>
    <cellStyle name="Normal 2 6 2" xfId="1368"/>
    <cellStyle name="Normal 2 6_App b.3 Unspent_" xfId="1369"/>
    <cellStyle name="Normal 2 60" xfId="1370"/>
    <cellStyle name="Normal 2 61" xfId="1371"/>
    <cellStyle name="Normal 2 62" xfId="1372"/>
    <cellStyle name="Normal 2 63" xfId="1373"/>
    <cellStyle name="Normal 2 64" xfId="1374"/>
    <cellStyle name="Normal 2 65" xfId="1375"/>
    <cellStyle name="Normal 2 66" xfId="1376"/>
    <cellStyle name="Normal 2 67" xfId="1377"/>
    <cellStyle name="Normal 2 68" xfId="1378"/>
    <cellStyle name="Normal 2 69" xfId="1379"/>
    <cellStyle name="Normal 2 7" xfId="1380"/>
    <cellStyle name="Normal 2 7 2" xfId="1381"/>
    <cellStyle name="Normal 2 7_App b.3 Unspent_" xfId="1382"/>
    <cellStyle name="Normal 2 70" xfId="1383"/>
    <cellStyle name="Normal 2 71" xfId="1384"/>
    <cellStyle name="Normal 2 72" xfId="1385"/>
    <cellStyle name="Normal 2 73" xfId="1386"/>
    <cellStyle name="Normal 2 74" xfId="1387"/>
    <cellStyle name="Normal 2 75" xfId="1388"/>
    <cellStyle name="Normal 2 76" xfId="1389"/>
    <cellStyle name="Normal 2 77" xfId="1390"/>
    <cellStyle name="Normal 2 78" xfId="1391"/>
    <cellStyle name="Normal 2 79" xfId="1392"/>
    <cellStyle name="Normal 2 8" xfId="1393"/>
    <cellStyle name="Normal 2 8 10" xfId="1394"/>
    <cellStyle name="Normal 2 8 11" xfId="1395"/>
    <cellStyle name="Normal 2 8 12" xfId="1396"/>
    <cellStyle name="Normal 2 8 13" xfId="1397"/>
    <cellStyle name="Normal 2 8 14" xfId="1398"/>
    <cellStyle name="Normal 2 8 15" xfId="1399"/>
    <cellStyle name="Normal 2 8 16" xfId="1400"/>
    <cellStyle name="Normal 2 8 17" xfId="1401"/>
    <cellStyle name="Normal 2 8 18" xfId="1402"/>
    <cellStyle name="Normal 2 8 19" xfId="1403"/>
    <cellStyle name="Normal 2 8 2" xfId="1404"/>
    <cellStyle name="Normal 2 8 20" xfId="1405"/>
    <cellStyle name="Normal 2 8 21" xfId="1406"/>
    <cellStyle name="Normal 2 8 22" xfId="1407"/>
    <cellStyle name="Normal 2 8 23" xfId="1408"/>
    <cellStyle name="Normal 2 8 3" xfId="1409"/>
    <cellStyle name="Normal 2 8 4" xfId="1410"/>
    <cellStyle name="Normal 2 8 5" xfId="1411"/>
    <cellStyle name="Normal 2 8 6" xfId="1412"/>
    <cellStyle name="Normal 2 8 7" xfId="1413"/>
    <cellStyle name="Normal 2 8 8" xfId="1414"/>
    <cellStyle name="Normal 2 8 9" xfId="1415"/>
    <cellStyle name="Normal 2 8_App b.3 Unspent_" xfId="1416"/>
    <cellStyle name="Normal 2 80" xfId="1417"/>
    <cellStyle name="Normal 2 81" xfId="1418"/>
    <cellStyle name="Normal 2 82" xfId="1419"/>
    <cellStyle name="Normal 2 83" xfId="1420"/>
    <cellStyle name="Normal 2 84" xfId="1421"/>
    <cellStyle name="Normal 2 85" xfId="1422"/>
    <cellStyle name="Normal 2 86" xfId="1423"/>
    <cellStyle name="Normal 2 87" xfId="1424"/>
    <cellStyle name="Normal 2 88" xfId="1425"/>
    <cellStyle name="Normal 2 89" xfId="1426"/>
    <cellStyle name="Normal 2 9" xfId="1427"/>
    <cellStyle name="Normal 2 9 10" xfId="1428"/>
    <cellStyle name="Normal 2 9 11" xfId="1429"/>
    <cellStyle name="Normal 2 9 12" xfId="1430"/>
    <cellStyle name="Normal 2 9 13" xfId="1431"/>
    <cellStyle name="Normal 2 9 14" xfId="1432"/>
    <cellStyle name="Normal 2 9 15" xfId="1433"/>
    <cellStyle name="Normal 2 9 16" xfId="1434"/>
    <cellStyle name="Normal 2 9 17" xfId="1435"/>
    <cellStyle name="Normal 2 9 18" xfId="1436"/>
    <cellStyle name="Normal 2 9 19" xfId="1437"/>
    <cellStyle name="Normal 2 9 2" xfId="1438"/>
    <cellStyle name="Normal 2 9 20" xfId="1439"/>
    <cellStyle name="Normal 2 9 21" xfId="1440"/>
    <cellStyle name="Normal 2 9 22" xfId="1441"/>
    <cellStyle name="Normal 2 9 23" xfId="1442"/>
    <cellStyle name="Normal 2 9 3" xfId="1443"/>
    <cellStyle name="Normal 2 9 4" xfId="1444"/>
    <cellStyle name="Normal 2 9 5" xfId="1445"/>
    <cellStyle name="Normal 2 9 6" xfId="1446"/>
    <cellStyle name="Normal 2 9 7" xfId="1447"/>
    <cellStyle name="Normal 2 9 8" xfId="1448"/>
    <cellStyle name="Normal 2 9 9" xfId="1449"/>
    <cellStyle name="Normal 2 9_App b.3 Unspent_" xfId="1450"/>
    <cellStyle name="Normal 2 90" xfId="1451"/>
    <cellStyle name="Normal 2 91" xfId="1452"/>
    <cellStyle name="Normal 2 92" xfId="1453"/>
    <cellStyle name="Normal 2 93" xfId="1454"/>
    <cellStyle name="Normal 2 94" xfId="1455"/>
    <cellStyle name="Normal 2 95" xfId="1456"/>
    <cellStyle name="Normal 2 96" xfId="1457"/>
    <cellStyle name="Normal 2 97" xfId="1458"/>
    <cellStyle name="Normal 2 98" xfId="1459"/>
    <cellStyle name="Normal 2_12889 GP Contracts v3" xfId="1460"/>
    <cellStyle name="Normal 20" xfId="1461"/>
    <cellStyle name="Normal 20 2" xfId="1462"/>
    <cellStyle name="Normal 20 3" xfId="1463"/>
    <cellStyle name="Normal 20_App b.3 Unspent_" xfId="1464"/>
    <cellStyle name="Normal 21" xfId="1465"/>
    <cellStyle name="Normal 21 2" xfId="1466"/>
    <cellStyle name="Normal 21_App b.3 Unspent_" xfId="1467"/>
    <cellStyle name="Normal 22" xfId="1468"/>
    <cellStyle name="Normal 22 2" xfId="1469"/>
    <cellStyle name="Normal 22_App b.3 Unspent_" xfId="1470"/>
    <cellStyle name="Normal 23" xfId="1471"/>
    <cellStyle name="Normal 24" xfId="1472"/>
    <cellStyle name="Normal 25" xfId="1473"/>
    <cellStyle name="Normal 26" xfId="1474"/>
    <cellStyle name="Normal 27" xfId="1475"/>
    <cellStyle name="Normal 28" xfId="1476"/>
    <cellStyle name="Normal 3" xfId="6"/>
    <cellStyle name="Normal 3 10" xfId="1477"/>
    <cellStyle name="Normal 3 10 10" xfId="1478"/>
    <cellStyle name="Normal 3 10 11" xfId="1479"/>
    <cellStyle name="Normal 3 10 12" xfId="1480"/>
    <cellStyle name="Normal 3 10 13" xfId="1481"/>
    <cellStyle name="Normal 3 10 14" xfId="1482"/>
    <cellStyle name="Normal 3 10 15" xfId="1483"/>
    <cellStyle name="Normal 3 10 16" xfId="1484"/>
    <cellStyle name="Normal 3 10 17" xfId="1485"/>
    <cellStyle name="Normal 3 10 18" xfId="1486"/>
    <cellStyle name="Normal 3 10 19" xfId="1487"/>
    <cellStyle name="Normal 3 10 2" xfId="1488"/>
    <cellStyle name="Normal 3 10 20" xfId="1489"/>
    <cellStyle name="Normal 3 10 21" xfId="1490"/>
    <cellStyle name="Normal 3 10 22" xfId="1491"/>
    <cellStyle name="Normal 3 10 23" xfId="1492"/>
    <cellStyle name="Normal 3 10 3" xfId="1493"/>
    <cellStyle name="Normal 3 10 4" xfId="1494"/>
    <cellStyle name="Normal 3 10 5" xfId="1495"/>
    <cellStyle name="Normal 3 10 6" xfId="1496"/>
    <cellStyle name="Normal 3 10 7" xfId="1497"/>
    <cellStyle name="Normal 3 10 8" xfId="1498"/>
    <cellStyle name="Normal 3 10 9" xfId="1499"/>
    <cellStyle name="Normal 3 11" xfId="1500"/>
    <cellStyle name="Normal 3 11 10" xfId="1501"/>
    <cellStyle name="Normal 3 11 11" xfId="1502"/>
    <cellStyle name="Normal 3 11 12" xfId="1503"/>
    <cellStyle name="Normal 3 11 13" xfId="1504"/>
    <cellStyle name="Normal 3 11 14" xfId="1505"/>
    <cellStyle name="Normal 3 11 15" xfId="1506"/>
    <cellStyle name="Normal 3 11 16" xfId="1507"/>
    <cellStyle name="Normal 3 11 17" xfId="1508"/>
    <cellStyle name="Normal 3 11 18" xfId="1509"/>
    <cellStyle name="Normal 3 11 19" xfId="1510"/>
    <cellStyle name="Normal 3 11 2" xfId="1511"/>
    <cellStyle name="Normal 3 11 20" xfId="1512"/>
    <cellStyle name="Normal 3 11 21" xfId="1513"/>
    <cellStyle name="Normal 3 11 22" xfId="1514"/>
    <cellStyle name="Normal 3 11 23" xfId="1515"/>
    <cellStyle name="Normal 3 11 3" xfId="1516"/>
    <cellStyle name="Normal 3 11 4" xfId="1517"/>
    <cellStyle name="Normal 3 11 5" xfId="1518"/>
    <cellStyle name="Normal 3 11 6" xfId="1519"/>
    <cellStyle name="Normal 3 11 7" xfId="1520"/>
    <cellStyle name="Normal 3 11 8" xfId="1521"/>
    <cellStyle name="Normal 3 11 9" xfId="1522"/>
    <cellStyle name="Normal 3 12" xfId="1523"/>
    <cellStyle name="Normal 3 12 10" xfId="1524"/>
    <cellStyle name="Normal 3 12 11" xfId="1525"/>
    <cellStyle name="Normal 3 12 12" xfId="1526"/>
    <cellStyle name="Normal 3 12 13" xfId="1527"/>
    <cellStyle name="Normal 3 12 14" xfId="1528"/>
    <cellStyle name="Normal 3 12 15" xfId="1529"/>
    <cellStyle name="Normal 3 12 16" xfId="1530"/>
    <cellStyle name="Normal 3 12 17" xfId="1531"/>
    <cellStyle name="Normal 3 12 18" xfId="1532"/>
    <cellStyle name="Normal 3 12 19" xfId="1533"/>
    <cellStyle name="Normal 3 12 2" xfId="1534"/>
    <cellStyle name="Normal 3 12 20" xfId="1535"/>
    <cellStyle name="Normal 3 12 21" xfId="1536"/>
    <cellStyle name="Normal 3 12 22" xfId="1537"/>
    <cellStyle name="Normal 3 12 23" xfId="1538"/>
    <cellStyle name="Normal 3 12 3" xfId="1539"/>
    <cellStyle name="Normal 3 12 4" xfId="1540"/>
    <cellStyle name="Normal 3 12 5" xfId="1541"/>
    <cellStyle name="Normal 3 12 6" xfId="1542"/>
    <cellStyle name="Normal 3 12 7" xfId="1543"/>
    <cellStyle name="Normal 3 12 8" xfId="1544"/>
    <cellStyle name="Normal 3 12 9" xfId="1545"/>
    <cellStyle name="Normal 3 13" xfId="1546"/>
    <cellStyle name="Normal 3 13 10" xfId="1547"/>
    <cellStyle name="Normal 3 13 11" xfId="1548"/>
    <cellStyle name="Normal 3 13 12" xfId="1549"/>
    <cellStyle name="Normal 3 13 13" xfId="1550"/>
    <cellStyle name="Normal 3 13 14" xfId="1551"/>
    <cellStyle name="Normal 3 13 15" xfId="1552"/>
    <cellStyle name="Normal 3 13 16" xfId="1553"/>
    <cellStyle name="Normal 3 13 17" xfId="1554"/>
    <cellStyle name="Normal 3 13 18" xfId="1555"/>
    <cellStyle name="Normal 3 13 19" xfId="1556"/>
    <cellStyle name="Normal 3 13 2" xfId="1557"/>
    <cellStyle name="Normal 3 13 20" xfId="1558"/>
    <cellStyle name="Normal 3 13 21" xfId="1559"/>
    <cellStyle name="Normal 3 13 22" xfId="1560"/>
    <cellStyle name="Normal 3 13 23" xfId="1561"/>
    <cellStyle name="Normal 3 13 3" xfId="1562"/>
    <cellStyle name="Normal 3 13 4" xfId="1563"/>
    <cellStyle name="Normal 3 13 5" xfId="1564"/>
    <cellStyle name="Normal 3 13 6" xfId="1565"/>
    <cellStyle name="Normal 3 13 7" xfId="1566"/>
    <cellStyle name="Normal 3 13 8" xfId="1567"/>
    <cellStyle name="Normal 3 13 9" xfId="1568"/>
    <cellStyle name="Normal 3 14" xfId="1569"/>
    <cellStyle name="Normal 3 14 10" xfId="1570"/>
    <cellStyle name="Normal 3 14 11" xfId="1571"/>
    <cellStyle name="Normal 3 14 12" xfId="1572"/>
    <cellStyle name="Normal 3 14 13" xfId="1573"/>
    <cellStyle name="Normal 3 14 14" xfId="1574"/>
    <cellStyle name="Normal 3 14 15" xfId="1575"/>
    <cellStyle name="Normal 3 14 16" xfId="1576"/>
    <cellStyle name="Normal 3 14 17" xfId="1577"/>
    <cellStyle name="Normal 3 14 18" xfId="1578"/>
    <cellStyle name="Normal 3 14 19" xfId="1579"/>
    <cellStyle name="Normal 3 14 2" xfId="1580"/>
    <cellStyle name="Normal 3 14 20" xfId="1581"/>
    <cellStyle name="Normal 3 14 21" xfId="1582"/>
    <cellStyle name="Normal 3 14 22" xfId="1583"/>
    <cellStyle name="Normal 3 14 23" xfId="1584"/>
    <cellStyle name="Normal 3 14 3" xfId="1585"/>
    <cellStyle name="Normal 3 14 4" xfId="1586"/>
    <cellStyle name="Normal 3 14 5" xfId="1587"/>
    <cellStyle name="Normal 3 14 6" xfId="1588"/>
    <cellStyle name="Normal 3 14 7" xfId="1589"/>
    <cellStyle name="Normal 3 14 8" xfId="1590"/>
    <cellStyle name="Normal 3 14 9" xfId="1591"/>
    <cellStyle name="Normal 3 15" xfId="1592"/>
    <cellStyle name="Normal 3 15 10" xfId="1593"/>
    <cellStyle name="Normal 3 15 11" xfId="1594"/>
    <cellStyle name="Normal 3 15 12" xfId="1595"/>
    <cellStyle name="Normal 3 15 13" xfId="1596"/>
    <cellStyle name="Normal 3 15 14" xfId="1597"/>
    <cellStyle name="Normal 3 15 15" xfId="1598"/>
    <cellStyle name="Normal 3 15 16" xfId="1599"/>
    <cellStyle name="Normal 3 15 17" xfId="1600"/>
    <cellStyle name="Normal 3 15 18" xfId="1601"/>
    <cellStyle name="Normal 3 15 19" xfId="1602"/>
    <cellStyle name="Normal 3 15 2" xfId="1603"/>
    <cellStyle name="Normal 3 15 20" xfId="1604"/>
    <cellStyle name="Normal 3 15 21" xfId="1605"/>
    <cellStyle name="Normal 3 15 22" xfId="1606"/>
    <cellStyle name="Normal 3 15 23" xfId="1607"/>
    <cellStyle name="Normal 3 15 3" xfId="1608"/>
    <cellStyle name="Normal 3 15 4" xfId="1609"/>
    <cellStyle name="Normal 3 15 5" xfId="1610"/>
    <cellStyle name="Normal 3 15 6" xfId="1611"/>
    <cellStyle name="Normal 3 15 7" xfId="1612"/>
    <cellStyle name="Normal 3 15 8" xfId="1613"/>
    <cellStyle name="Normal 3 15 9" xfId="1614"/>
    <cellStyle name="Normal 3 16" xfId="1615"/>
    <cellStyle name="Normal 3 16 10" xfId="1616"/>
    <cellStyle name="Normal 3 16 11" xfId="1617"/>
    <cellStyle name="Normal 3 16 12" xfId="1618"/>
    <cellStyle name="Normal 3 16 13" xfId="1619"/>
    <cellStyle name="Normal 3 16 14" xfId="1620"/>
    <cellStyle name="Normal 3 16 15" xfId="1621"/>
    <cellStyle name="Normal 3 16 16" xfId="1622"/>
    <cellStyle name="Normal 3 16 17" xfId="1623"/>
    <cellStyle name="Normal 3 16 18" xfId="1624"/>
    <cellStyle name="Normal 3 16 19" xfId="1625"/>
    <cellStyle name="Normal 3 16 2" xfId="1626"/>
    <cellStyle name="Normal 3 16 20" xfId="1627"/>
    <cellStyle name="Normal 3 16 21" xfId="1628"/>
    <cellStyle name="Normal 3 16 22" xfId="1629"/>
    <cellStyle name="Normal 3 16 23" xfId="1630"/>
    <cellStyle name="Normal 3 16 3" xfId="1631"/>
    <cellStyle name="Normal 3 16 4" xfId="1632"/>
    <cellStyle name="Normal 3 16 5" xfId="1633"/>
    <cellStyle name="Normal 3 16 6" xfId="1634"/>
    <cellStyle name="Normal 3 16 7" xfId="1635"/>
    <cellStyle name="Normal 3 16 8" xfId="1636"/>
    <cellStyle name="Normal 3 16 9" xfId="1637"/>
    <cellStyle name="Normal 3 17" xfId="1638"/>
    <cellStyle name="Normal 3 17 10" xfId="1639"/>
    <cellStyle name="Normal 3 17 11" xfId="1640"/>
    <cellStyle name="Normal 3 17 12" xfId="1641"/>
    <cellStyle name="Normal 3 17 13" xfId="1642"/>
    <cellStyle name="Normal 3 17 14" xfId="1643"/>
    <cellStyle name="Normal 3 17 15" xfId="1644"/>
    <cellStyle name="Normal 3 17 16" xfId="1645"/>
    <cellStyle name="Normal 3 17 17" xfId="1646"/>
    <cellStyle name="Normal 3 17 18" xfId="1647"/>
    <cellStyle name="Normal 3 17 19" xfId="1648"/>
    <cellStyle name="Normal 3 17 2" xfId="1649"/>
    <cellStyle name="Normal 3 17 20" xfId="1650"/>
    <cellStyle name="Normal 3 17 21" xfId="1651"/>
    <cellStyle name="Normal 3 17 22" xfId="1652"/>
    <cellStyle name="Normal 3 17 23" xfId="1653"/>
    <cellStyle name="Normal 3 17 3" xfId="1654"/>
    <cellStyle name="Normal 3 17 4" xfId="1655"/>
    <cellStyle name="Normal 3 17 5" xfId="1656"/>
    <cellStyle name="Normal 3 17 6" xfId="1657"/>
    <cellStyle name="Normal 3 17 7" xfId="1658"/>
    <cellStyle name="Normal 3 17 8" xfId="1659"/>
    <cellStyle name="Normal 3 17 9" xfId="1660"/>
    <cellStyle name="Normal 3 18" xfId="1661"/>
    <cellStyle name="Normal 3 18 10" xfId="1662"/>
    <cellStyle name="Normal 3 18 11" xfId="1663"/>
    <cellStyle name="Normal 3 18 12" xfId="1664"/>
    <cellStyle name="Normal 3 18 13" xfId="1665"/>
    <cellStyle name="Normal 3 18 14" xfId="1666"/>
    <cellStyle name="Normal 3 18 15" xfId="1667"/>
    <cellStyle name="Normal 3 18 16" xfId="1668"/>
    <cellStyle name="Normal 3 18 17" xfId="1669"/>
    <cellStyle name="Normal 3 18 18" xfId="1670"/>
    <cellStyle name="Normal 3 18 19" xfId="1671"/>
    <cellStyle name="Normal 3 18 2" xfId="1672"/>
    <cellStyle name="Normal 3 18 20" xfId="1673"/>
    <cellStyle name="Normal 3 18 21" xfId="1674"/>
    <cellStyle name="Normal 3 18 22" xfId="1675"/>
    <cellStyle name="Normal 3 18 23" xfId="1676"/>
    <cellStyle name="Normal 3 18 3" xfId="1677"/>
    <cellStyle name="Normal 3 18 4" xfId="1678"/>
    <cellStyle name="Normal 3 18 5" xfId="1679"/>
    <cellStyle name="Normal 3 18 6" xfId="1680"/>
    <cellStyle name="Normal 3 18 7" xfId="1681"/>
    <cellStyle name="Normal 3 18 8" xfId="1682"/>
    <cellStyle name="Normal 3 18 9" xfId="1683"/>
    <cellStyle name="Normal 3 19" xfId="1684"/>
    <cellStyle name="Normal 3 19 10" xfId="1685"/>
    <cellStyle name="Normal 3 19 11" xfId="1686"/>
    <cellStyle name="Normal 3 19 12" xfId="1687"/>
    <cellStyle name="Normal 3 19 13" xfId="1688"/>
    <cellStyle name="Normal 3 19 14" xfId="1689"/>
    <cellStyle name="Normal 3 19 15" xfId="1690"/>
    <cellStyle name="Normal 3 19 16" xfId="1691"/>
    <cellStyle name="Normal 3 19 17" xfId="1692"/>
    <cellStyle name="Normal 3 19 18" xfId="1693"/>
    <cellStyle name="Normal 3 19 19" xfId="1694"/>
    <cellStyle name="Normal 3 19 2" xfId="1695"/>
    <cellStyle name="Normal 3 19 20" xfId="1696"/>
    <cellStyle name="Normal 3 19 21" xfId="1697"/>
    <cellStyle name="Normal 3 19 22" xfId="1698"/>
    <cellStyle name="Normal 3 19 23" xfId="1699"/>
    <cellStyle name="Normal 3 19 3" xfId="1700"/>
    <cellStyle name="Normal 3 19 4" xfId="1701"/>
    <cellStyle name="Normal 3 19 5" xfId="1702"/>
    <cellStyle name="Normal 3 19 6" xfId="1703"/>
    <cellStyle name="Normal 3 19 7" xfId="1704"/>
    <cellStyle name="Normal 3 19 8" xfId="1705"/>
    <cellStyle name="Normal 3 19 9" xfId="1706"/>
    <cellStyle name="Normal 3 2" xfId="1707"/>
    <cellStyle name="Normal 3 2 10" xfId="1708"/>
    <cellStyle name="Normal 3 2 11" xfId="1709"/>
    <cellStyle name="Normal 3 2 12" xfId="1710"/>
    <cellStyle name="Normal 3 2 13" xfId="1711"/>
    <cellStyle name="Normal 3 2 14" xfId="1712"/>
    <cellStyle name="Normal 3 2 15" xfId="1713"/>
    <cellStyle name="Normal 3 2 16" xfId="1714"/>
    <cellStyle name="Normal 3 2 17" xfId="1715"/>
    <cellStyle name="Normal 3 2 18" xfId="1716"/>
    <cellStyle name="Normal 3 2 19" xfId="1717"/>
    <cellStyle name="Normal 3 2 2" xfId="1718"/>
    <cellStyle name="Normal 3 2 2 10" xfId="1719"/>
    <cellStyle name="Normal 3 2 2 11" xfId="1720"/>
    <cellStyle name="Normal 3 2 2 12" xfId="1721"/>
    <cellStyle name="Normal 3 2 2 13" xfId="1722"/>
    <cellStyle name="Normal 3 2 2 14" xfId="1723"/>
    <cellStyle name="Normal 3 2 2 15" xfId="1724"/>
    <cellStyle name="Normal 3 2 2 16" xfId="1725"/>
    <cellStyle name="Normal 3 2 2 17" xfId="1726"/>
    <cellStyle name="Normal 3 2 2 18" xfId="1727"/>
    <cellStyle name="Normal 3 2 2 19" xfId="1728"/>
    <cellStyle name="Normal 3 2 2 2" xfId="1729"/>
    <cellStyle name="Normal 3 2 2 20" xfId="1730"/>
    <cellStyle name="Normal 3 2 2 21" xfId="1731"/>
    <cellStyle name="Normal 3 2 2 22" xfId="1732"/>
    <cellStyle name="Normal 3 2 2 23" xfId="1733"/>
    <cellStyle name="Normal 3 2 2 24" xfId="1734"/>
    <cellStyle name="Normal 3 2 2 25" xfId="1735"/>
    <cellStyle name="Normal 3 2 2 26" xfId="1736"/>
    <cellStyle name="Normal 3 2 2 27" xfId="1737"/>
    <cellStyle name="Normal 3 2 2 28" xfId="1738"/>
    <cellStyle name="Normal 3 2 2 29" xfId="1739"/>
    <cellStyle name="Normal 3 2 2 3" xfId="1740"/>
    <cellStyle name="Normal 3 2 2 30" xfId="1741"/>
    <cellStyle name="Normal 3 2 2 31" xfId="1742"/>
    <cellStyle name="Normal 3 2 2 32" xfId="1743"/>
    <cellStyle name="Normal 3 2 2 33" xfId="1744"/>
    <cellStyle name="Normal 3 2 2 4" xfId="1745"/>
    <cellStyle name="Normal 3 2 2 5" xfId="1746"/>
    <cellStyle name="Normal 3 2 2 6" xfId="1747"/>
    <cellStyle name="Normal 3 2 2 7" xfId="1748"/>
    <cellStyle name="Normal 3 2 2 8" xfId="1749"/>
    <cellStyle name="Normal 3 2 2 9" xfId="1750"/>
    <cellStyle name="Normal 3 2 20" xfId="1751"/>
    <cellStyle name="Normal 3 2 21" xfId="1752"/>
    <cellStyle name="Normal 3 2 22" xfId="1753"/>
    <cellStyle name="Normal 3 2 23" xfId="1754"/>
    <cellStyle name="Normal 3 2 24" xfId="1755"/>
    <cellStyle name="Normal 3 2 25" xfId="1756"/>
    <cellStyle name="Normal 3 2 26" xfId="1757"/>
    <cellStyle name="Normal 3 2 27" xfId="1758"/>
    <cellStyle name="Normal 3 2 28" xfId="1759"/>
    <cellStyle name="Normal 3 2 29" xfId="1760"/>
    <cellStyle name="Normal 3 2 3" xfId="1761"/>
    <cellStyle name="Normal 3 2 30" xfId="1762"/>
    <cellStyle name="Normal 3 2 31" xfId="1763"/>
    <cellStyle name="Normal 3 2 32" xfId="1764"/>
    <cellStyle name="Normal 3 2 33" xfId="1765"/>
    <cellStyle name="Normal 3 2 34" xfId="1766"/>
    <cellStyle name="Normal 3 2 35" xfId="1767"/>
    <cellStyle name="Normal 3 2 36" xfId="1768"/>
    <cellStyle name="Normal 3 2 37" xfId="1769"/>
    <cellStyle name="Normal 3 2 38" xfId="1770"/>
    <cellStyle name="Normal 3 2 39" xfId="1771"/>
    <cellStyle name="Normal 3 2 4" xfId="1772"/>
    <cellStyle name="Normal 3 2 40" xfId="1773"/>
    <cellStyle name="Normal 3 2 41" xfId="1774"/>
    <cellStyle name="Normal 3 2 42" xfId="1775"/>
    <cellStyle name="Normal 3 2 43" xfId="1776"/>
    <cellStyle name="Normal 3 2 44" xfId="1777"/>
    <cellStyle name="Normal 3 2 45" xfId="1778"/>
    <cellStyle name="Normal 3 2 46" xfId="1779"/>
    <cellStyle name="Normal 3 2 47" xfId="1780"/>
    <cellStyle name="Normal 3 2 48" xfId="1781"/>
    <cellStyle name="Normal 3 2 49" xfId="1782"/>
    <cellStyle name="Normal 3 2 5" xfId="1783"/>
    <cellStyle name="Normal 3 2 50" xfId="1784"/>
    <cellStyle name="Normal 3 2 51" xfId="1785"/>
    <cellStyle name="Normal 3 2 52" xfId="1786"/>
    <cellStyle name="Normal 3 2 53" xfId="1787"/>
    <cellStyle name="Normal 3 2 54" xfId="1788"/>
    <cellStyle name="Normal 3 2 55" xfId="1789"/>
    <cellStyle name="Normal 3 2 6" xfId="1790"/>
    <cellStyle name="Normal 3 2 7" xfId="1791"/>
    <cellStyle name="Normal 3 2 8" xfId="1792"/>
    <cellStyle name="Normal 3 2 9" xfId="1793"/>
    <cellStyle name="Normal 3 2_App b.3 Unspent_" xfId="1794"/>
    <cellStyle name="Normal 3 20" xfId="1795"/>
    <cellStyle name="Normal 3 20 10" xfId="1796"/>
    <cellStyle name="Normal 3 20 11" xfId="1797"/>
    <cellStyle name="Normal 3 20 12" xfId="1798"/>
    <cellStyle name="Normal 3 20 13" xfId="1799"/>
    <cellStyle name="Normal 3 20 14" xfId="1800"/>
    <cellStyle name="Normal 3 20 15" xfId="1801"/>
    <cellStyle name="Normal 3 20 16" xfId="1802"/>
    <cellStyle name="Normal 3 20 17" xfId="1803"/>
    <cellStyle name="Normal 3 20 18" xfId="1804"/>
    <cellStyle name="Normal 3 20 19" xfId="1805"/>
    <cellStyle name="Normal 3 20 2" xfId="1806"/>
    <cellStyle name="Normal 3 20 20" xfId="1807"/>
    <cellStyle name="Normal 3 20 21" xfId="1808"/>
    <cellStyle name="Normal 3 20 22" xfId="1809"/>
    <cellStyle name="Normal 3 20 23" xfId="1810"/>
    <cellStyle name="Normal 3 20 3" xfId="1811"/>
    <cellStyle name="Normal 3 20 4" xfId="1812"/>
    <cellStyle name="Normal 3 20 5" xfId="1813"/>
    <cellStyle name="Normal 3 20 6" xfId="1814"/>
    <cellStyle name="Normal 3 20 7" xfId="1815"/>
    <cellStyle name="Normal 3 20 8" xfId="1816"/>
    <cellStyle name="Normal 3 20 9" xfId="1817"/>
    <cellStyle name="Normal 3 21" xfId="1818"/>
    <cellStyle name="Normal 3 21 10" xfId="1819"/>
    <cellStyle name="Normal 3 21 11" xfId="1820"/>
    <cellStyle name="Normal 3 21 12" xfId="1821"/>
    <cellStyle name="Normal 3 21 13" xfId="1822"/>
    <cellStyle name="Normal 3 21 14" xfId="1823"/>
    <cellStyle name="Normal 3 21 15" xfId="1824"/>
    <cellStyle name="Normal 3 21 16" xfId="1825"/>
    <cellStyle name="Normal 3 21 17" xfId="1826"/>
    <cellStyle name="Normal 3 21 18" xfId="1827"/>
    <cellStyle name="Normal 3 21 19" xfId="1828"/>
    <cellStyle name="Normal 3 21 2" xfId="1829"/>
    <cellStyle name="Normal 3 21 20" xfId="1830"/>
    <cellStyle name="Normal 3 21 21" xfId="1831"/>
    <cellStyle name="Normal 3 21 22" xfId="1832"/>
    <cellStyle name="Normal 3 21 23" xfId="1833"/>
    <cellStyle name="Normal 3 21 3" xfId="1834"/>
    <cellStyle name="Normal 3 21 4" xfId="1835"/>
    <cellStyle name="Normal 3 21 5" xfId="1836"/>
    <cellStyle name="Normal 3 21 6" xfId="1837"/>
    <cellStyle name="Normal 3 21 7" xfId="1838"/>
    <cellStyle name="Normal 3 21 8" xfId="1839"/>
    <cellStyle name="Normal 3 21 9" xfId="1840"/>
    <cellStyle name="Normal 3 22" xfId="1841"/>
    <cellStyle name="Normal 3 22 10" xfId="1842"/>
    <cellStyle name="Normal 3 22 11" xfId="1843"/>
    <cellStyle name="Normal 3 22 12" xfId="1844"/>
    <cellStyle name="Normal 3 22 13" xfId="1845"/>
    <cellStyle name="Normal 3 22 14" xfId="1846"/>
    <cellStyle name="Normal 3 22 15" xfId="1847"/>
    <cellStyle name="Normal 3 22 16" xfId="1848"/>
    <cellStyle name="Normal 3 22 17" xfId="1849"/>
    <cellStyle name="Normal 3 22 18" xfId="1850"/>
    <cellStyle name="Normal 3 22 19" xfId="1851"/>
    <cellStyle name="Normal 3 22 2" xfId="1852"/>
    <cellStyle name="Normal 3 22 20" xfId="1853"/>
    <cellStyle name="Normal 3 22 21" xfId="1854"/>
    <cellStyle name="Normal 3 22 22" xfId="1855"/>
    <cellStyle name="Normal 3 22 23" xfId="1856"/>
    <cellStyle name="Normal 3 22 3" xfId="1857"/>
    <cellStyle name="Normal 3 22 4" xfId="1858"/>
    <cellStyle name="Normal 3 22 5" xfId="1859"/>
    <cellStyle name="Normal 3 22 6" xfId="1860"/>
    <cellStyle name="Normal 3 22 7" xfId="1861"/>
    <cellStyle name="Normal 3 22 8" xfId="1862"/>
    <cellStyle name="Normal 3 22 9" xfId="1863"/>
    <cellStyle name="Normal 3 23" xfId="1864"/>
    <cellStyle name="Normal 3 23 10" xfId="1865"/>
    <cellStyle name="Normal 3 23 11" xfId="1866"/>
    <cellStyle name="Normal 3 23 12" xfId="1867"/>
    <cellStyle name="Normal 3 23 13" xfId="1868"/>
    <cellStyle name="Normal 3 23 14" xfId="1869"/>
    <cellStyle name="Normal 3 23 15" xfId="1870"/>
    <cellStyle name="Normal 3 23 16" xfId="1871"/>
    <cellStyle name="Normal 3 23 17" xfId="1872"/>
    <cellStyle name="Normal 3 23 18" xfId="1873"/>
    <cellStyle name="Normal 3 23 19" xfId="1874"/>
    <cellStyle name="Normal 3 23 2" xfId="1875"/>
    <cellStyle name="Normal 3 23 20" xfId="1876"/>
    <cellStyle name="Normal 3 23 21" xfId="1877"/>
    <cellStyle name="Normal 3 23 22" xfId="1878"/>
    <cellStyle name="Normal 3 23 23" xfId="1879"/>
    <cellStyle name="Normal 3 23 3" xfId="1880"/>
    <cellStyle name="Normal 3 23 4" xfId="1881"/>
    <cellStyle name="Normal 3 23 5" xfId="1882"/>
    <cellStyle name="Normal 3 23 6" xfId="1883"/>
    <cellStyle name="Normal 3 23 7" xfId="1884"/>
    <cellStyle name="Normal 3 23 8" xfId="1885"/>
    <cellStyle name="Normal 3 23 9" xfId="1886"/>
    <cellStyle name="Normal 3 24" xfId="1887"/>
    <cellStyle name="Normal 3 24 10" xfId="1888"/>
    <cellStyle name="Normal 3 24 11" xfId="1889"/>
    <cellStyle name="Normal 3 24 12" xfId="1890"/>
    <cellStyle name="Normal 3 24 13" xfId="1891"/>
    <cellStyle name="Normal 3 24 14" xfId="1892"/>
    <cellStyle name="Normal 3 24 15" xfId="1893"/>
    <cellStyle name="Normal 3 24 16" xfId="1894"/>
    <cellStyle name="Normal 3 24 17" xfId="1895"/>
    <cellStyle name="Normal 3 24 18" xfId="1896"/>
    <cellStyle name="Normal 3 24 19" xfId="1897"/>
    <cellStyle name="Normal 3 24 2" xfId="1898"/>
    <cellStyle name="Normal 3 24 20" xfId="1899"/>
    <cellStyle name="Normal 3 24 21" xfId="1900"/>
    <cellStyle name="Normal 3 24 22" xfId="1901"/>
    <cellStyle name="Normal 3 24 23" xfId="1902"/>
    <cellStyle name="Normal 3 24 3" xfId="1903"/>
    <cellStyle name="Normal 3 24 4" xfId="1904"/>
    <cellStyle name="Normal 3 24 5" xfId="1905"/>
    <cellStyle name="Normal 3 24 6" xfId="1906"/>
    <cellStyle name="Normal 3 24 7" xfId="1907"/>
    <cellStyle name="Normal 3 24 8" xfId="1908"/>
    <cellStyle name="Normal 3 24 9" xfId="1909"/>
    <cellStyle name="Normal 3 25" xfId="1910"/>
    <cellStyle name="Normal 3 25 10" xfId="1911"/>
    <cellStyle name="Normal 3 25 11" xfId="1912"/>
    <cellStyle name="Normal 3 25 12" xfId="1913"/>
    <cellStyle name="Normal 3 25 13" xfId="1914"/>
    <cellStyle name="Normal 3 25 14" xfId="1915"/>
    <cellStyle name="Normal 3 25 15" xfId="1916"/>
    <cellStyle name="Normal 3 25 16" xfId="1917"/>
    <cellStyle name="Normal 3 25 17" xfId="1918"/>
    <cellStyle name="Normal 3 25 18" xfId="1919"/>
    <cellStyle name="Normal 3 25 19" xfId="1920"/>
    <cellStyle name="Normal 3 25 2" xfId="1921"/>
    <cellStyle name="Normal 3 25 20" xfId="1922"/>
    <cellStyle name="Normal 3 25 21" xfId="1923"/>
    <cellStyle name="Normal 3 25 22" xfId="1924"/>
    <cellStyle name="Normal 3 25 23" xfId="1925"/>
    <cellStyle name="Normal 3 25 3" xfId="1926"/>
    <cellStyle name="Normal 3 25 4" xfId="1927"/>
    <cellStyle name="Normal 3 25 5" xfId="1928"/>
    <cellStyle name="Normal 3 25 6" xfId="1929"/>
    <cellStyle name="Normal 3 25 7" xfId="1930"/>
    <cellStyle name="Normal 3 25 8" xfId="1931"/>
    <cellStyle name="Normal 3 25 9" xfId="1932"/>
    <cellStyle name="Normal 3 26" xfId="1933"/>
    <cellStyle name="Normal 3 26 10" xfId="1934"/>
    <cellStyle name="Normal 3 26 11" xfId="1935"/>
    <cellStyle name="Normal 3 26 12" xfId="1936"/>
    <cellStyle name="Normal 3 26 13" xfId="1937"/>
    <cellStyle name="Normal 3 26 14" xfId="1938"/>
    <cellStyle name="Normal 3 26 15" xfId="1939"/>
    <cellStyle name="Normal 3 26 16" xfId="1940"/>
    <cellStyle name="Normal 3 26 17" xfId="1941"/>
    <cellStyle name="Normal 3 26 18" xfId="1942"/>
    <cellStyle name="Normal 3 26 19" xfId="1943"/>
    <cellStyle name="Normal 3 26 2" xfId="1944"/>
    <cellStyle name="Normal 3 26 20" xfId="1945"/>
    <cellStyle name="Normal 3 26 21" xfId="1946"/>
    <cellStyle name="Normal 3 26 22" xfId="1947"/>
    <cellStyle name="Normal 3 26 23" xfId="1948"/>
    <cellStyle name="Normal 3 26 3" xfId="1949"/>
    <cellStyle name="Normal 3 26 4" xfId="1950"/>
    <cellStyle name="Normal 3 26 5" xfId="1951"/>
    <cellStyle name="Normal 3 26 6" xfId="1952"/>
    <cellStyle name="Normal 3 26 7" xfId="1953"/>
    <cellStyle name="Normal 3 26 8" xfId="1954"/>
    <cellStyle name="Normal 3 26 9" xfId="1955"/>
    <cellStyle name="Normal 3 27" xfId="1956"/>
    <cellStyle name="Normal 3 27 10" xfId="1957"/>
    <cellStyle name="Normal 3 27 11" xfId="1958"/>
    <cellStyle name="Normal 3 27 12" xfId="1959"/>
    <cellStyle name="Normal 3 27 13" xfId="1960"/>
    <cellStyle name="Normal 3 27 14" xfId="1961"/>
    <cellStyle name="Normal 3 27 15" xfId="1962"/>
    <cellStyle name="Normal 3 27 16" xfId="1963"/>
    <cellStyle name="Normal 3 27 17" xfId="1964"/>
    <cellStyle name="Normal 3 27 18" xfId="1965"/>
    <cellStyle name="Normal 3 27 19" xfId="1966"/>
    <cellStyle name="Normal 3 27 2" xfId="1967"/>
    <cellStyle name="Normal 3 27 20" xfId="1968"/>
    <cellStyle name="Normal 3 27 21" xfId="1969"/>
    <cellStyle name="Normal 3 27 22" xfId="1970"/>
    <cellStyle name="Normal 3 27 23" xfId="1971"/>
    <cellStyle name="Normal 3 27 3" xfId="1972"/>
    <cellStyle name="Normal 3 27 4" xfId="1973"/>
    <cellStyle name="Normal 3 27 5" xfId="1974"/>
    <cellStyle name="Normal 3 27 6" xfId="1975"/>
    <cellStyle name="Normal 3 27 7" xfId="1976"/>
    <cellStyle name="Normal 3 27 8" xfId="1977"/>
    <cellStyle name="Normal 3 27 9" xfId="1978"/>
    <cellStyle name="Normal 3 28" xfId="1979"/>
    <cellStyle name="Normal 3 28 10" xfId="1980"/>
    <cellStyle name="Normal 3 28 11" xfId="1981"/>
    <cellStyle name="Normal 3 28 12" xfId="1982"/>
    <cellStyle name="Normal 3 28 13" xfId="1983"/>
    <cellStyle name="Normal 3 28 14" xfId="1984"/>
    <cellStyle name="Normal 3 28 15" xfId="1985"/>
    <cellStyle name="Normal 3 28 16" xfId="1986"/>
    <cellStyle name="Normal 3 28 17" xfId="1987"/>
    <cellStyle name="Normal 3 28 18" xfId="1988"/>
    <cellStyle name="Normal 3 28 19" xfId="1989"/>
    <cellStyle name="Normal 3 28 2" xfId="1990"/>
    <cellStyle name="Normal 3 28 20" xfId="1991"/>
    <cellStyle name="Normal 3 28 21" xfId="1992"/>
    <cellStyle name="Normal 3 28 22" xfId="1993"/>
    <cellStyle name="Normal 3 28 23" xfId="1994"/>
    <cellStyle name="Normal 3 28 3" xfId="1995"/>
    <cellStyle name="Normal 3 28 4" xfId="1996"/>
    <cellStyle name="Normal 3 28 5" xfId="1997"/>
    <cellStyle name="Normal 3 28 6" xfId="1998"/>
    <cellStyle name="Normal 3 28 7" xfId="1999"/>
    <cellStyle name="Normal 3 28 8" xfId="2000"/>
    <cellStyle name="Normal 3 28 9" xfId="2001"/>
    <cellStyle name="Normal 3 29" xfId="2002"/>
    <cellStyle name="Normal 3 29 10" xfId="2003"/>
    <cellStyle name="Normal 3 29 11" xfId="2004"/>
    <cellStyle name="Normal 3 29 12" xfId="2005"/>
    <cellStyle name="Normal 3 29 13" xfId="2006"/>
    <cellStyle name="Normal 3 29 14" xfId="2007"/>
    <cellStyle name="Normal 3 29 15" xfId="2008"/>
    <cellStyle name="Normal 3 29 16" xfId="2009"/>
    <cellStyle name="Normal 3 29 17" xfId="2010"/>
    <cellStyle name="Normal 3 29 18" xfId="2011"/>
    <cellStyle name="Normal 3 29 19" xfId="2012"/>
    <cellStyle name="Normal 3 29 2" xfId="2013"/>
    <cellStyle name="Normal 3 29 20" xfId="2014"/>
    <cellStyle name="Normal 3 29 21" xfId="2015"/>
    <cellStyle name="Normal 3 29 22" xfId="2016"/>
    <cellStyle name="Normal 3 29 23" xfId="2017"/>
    <cellStyle name="Normal 3 29 3" xfId="2018"/>
    <cellStyle name="Normal 3 29 4" xfId="2019"/>
    <cellStyle name="Normal 3 29 5" xfId="2020"/>
    <cellStyle name="Normal 3 29 6" xfId="2021"/>
    <cellStyle name="Normal 3 29 7" xfId="2022"/>
    <cellStyle name="Normal 3 29 8" xfId="2023"/>
    <cellStyle name="Normal 3 29 9" xfId="2024"/>
    <cellStyle name="Normal 3 3" xfId="2025"/>
    <cellStyle name="Normal 3 3 10" xfId="2026"/>
    <cellStyle name="Normal 3 3 11" xfId="2027"/>
    <cellStyle name="Normal 3 3 12" xfId="2028"/>
    <cellStyle name="Normal 3 3 13" xfId="2029"/>
    <cellStyle name="Normal 3 3 14" xfId="2030"/>
    <cellStyle name="Normal 3 3 15" xfId="2031"/>
    <cellStyle name="Normal 3 3 16" xfId="2032"/>
    <cellStyle name="Normal 3 3 17" xfId="2033"/>
    <cellStyle name="Normal 3 3 18" xfId="2034"/>
    <cellStyle name="Normal 3 3 19" xfId="2035"/>
    <cellStyle name="Normal 3 3 2" xfId="2036"/>
    <cellStyle name="Normal 3 3 20" xfId="2037"/>
    <cellStyle name="Normal 3 3 21" xfId="2038"/>
    <cellStyle name="Normal 3 3 22" xfId="2039"/>
    <cellStyle name="Normal 3 3 23" xfId="2040"/>
    <cellStyle name="Normal 3 3 3" xfId="2041"/>
    <cellStyle name="Normal 3 3 4" xfId="2042"/>
    <cellStyle name="Normal 3 3 5" xfId="2043"/>
    <cellStyle name="Normal 3 3 6" xfId="2044"/>
    <cellStyle name="Normal 3 3 7" xfId="2045"/>
    <cellStyle name="Normal 3 3 8" xfId="2046"/>
    <cellStyle name="Normal 3 3 9" xfId="2047"/>
    <cellStyle name="Normal 3 3_App b.3 Unspent_" xfId="2048"/>
    <cellStyle name="Normal 3 30" xfId="2049"/>
    <cellStyle name="Normal 3 30 10" xfId="2050"/>
    <cellStyle name="Normal 3 30 11" xfId="2051"/>
    <cellStyle name="Normal 3 30 12" xfId="2052"/>
    <cellStyle name="Normal 3 30 13" xfId="2053"/>
    <cellStyle name="Normal 3 30 14" xfId="2054"/>
    <cellStyle name="Normal 3 30 15" xfId="2055"/>
    <cellStyle name="Normal 3 30 16" xfId="2056"/>
    <cellStyle name="Normal 3 30 17" xfId="2057"/>
    <cellStyle name="Normal 3 30 18" xfId="2058"/>
    <cellStyle name="Normal 3 30 19" xfId="2059"/>
    <cellStyle name="Normal 3 30 2" xfId="2060"/>
    <cellStyle name="Normal 3 30 20" xfId="2061"/>
    <cellStyle name="Normal 3 30 21" xfId="2062"/>
    <cellStyle name="Normal 3 30 22" xfId="2063"/>
    <cellStyle name="Normal 3 30 23" xfId="2064"/>
    <cellStyle name="Normal 3 30 3" xfId="2065"/>
    <cellStyle name="Normal 3 30 4" xfId="2066"/>
    <cellStyle name="Normal 3 30 5" xfId="2067"/>
    <cellStyle name="Normal 3 30 6" xfId="2068"/>
    <cellStyle name="Normal 3 30 7" xfId="2069"/>
    <cellStyle name="Normal 3 30 8" xfId="2070"/>
    <cellStyle name="Normal 3 30 9" xfId="2071"/>
    <cellStyle name="Normal 3 31" xfId="2072"/>
    <cellStyle name="Normal 3 31 10" xfId="2073"/>
    <cellStyle name="Normal 3 31 11" xfId="2074"/>
    <cellStyle name="Normal 3 31 12" xfId="2075"/>
    <cellStyle name="Normal 3 31 13" xfId="2076"/>
    <cellStyle name="Normal 3 31 14" xfId="2077"/>
    <cellStyle name="Normal 3 31 15" xfId="2078"/>
    <cellStyle name="Normal 3 31 16" xfId="2079"/>
    <cellStyle name="Normal 3 31 17" xfId="2080"/>
    <cellStyle name="Normal 3 31 18" xfId="2081"/>
    <cellStyle name="Normal 3 31 19" xfId="2082"/>
    <cellStyle name="Normal 3 31 2" xfId="2083"/>
    <cellStyle name="Normal 3 31 20" xfId="2084"/>
    <cellStyle name="Normal 3 31 21" xfId="2085"/>
    <cellStyle name="Normal 3 31 22" xfId="2086"/>
    <cellStyle name="Normal 3 31 23" xfId="2087"/>
    <cellStyle name="Normal 3 31 3" xfId="2088"/>
    <cellStyle name="Normal 3 31 4" xfId="2089"/>
    <cellStyle name="Normal 3 31 5" xfId="2090"/>
    <cellStyle name="Normal 3 31 6" xfId="2091"/>
    <cellStyle name="Normal 3 31 7" xfId="2092"/>
    <cellStyle name="Normal 3 31 8" xfId="2093"/>
    <cellStyle name="Normal 3 31 9" xfId="2094"/>
    <cellStyle name="Normal 3 32" xfId="2095"/>
    <cellStyle name="Normal 3 32 10" xfId="2096"/>
    <cellStyle name="Normal 3 32 11" xfId="2097"/>
    <cellStyle name="Normal 3 32 12" xfId="2098"/>
    <cellStyle name="Normal 3 32 13" xfId="2099"/>
    <cellStyle name="Normal 3 32 14" xfId="2100"/>
    <cellStyle name="Normal 3 32 15" xfId="2101"/>
    <cellStyle name="Normal 3 32 16" xfId="2102"/>
    <cellStyle name="Normal 3 32 17" xfId="2103"/>
    <cellStyle name="Normal 3 32 18" xfId="2104"/>
    <cellStyle name="Normal 3 32 19" xfId="2105"/>
    <cellStyle name="Normal 3 32 2" xfId="2106"/>
    <cellStyle name="Normal 3 32 20" xfId="2107"/>
    <cellStyle name="Normal 3 32 21" xfId="2108"/>
    <cellStyle name="Normal 3 32 22" xfId="2109"/>
    <cellStyle name="Normal 3 32 23" xfId="2110"/>
    <cellStyle name="Normal 3 32 3" xfId="2111"/>
    <cellStyle name="Normal 3 32 4" xfId="2112"/>
    <cellStyle name="Normal 3 32 5" xfId="2113"/>
    <cellStyle name="Normal 3 32 6" xfId="2114"/>
    <cellStyle name="Normal 3 32 7" xfId="2115"/>
    <cellStyle name="Normal 3 32 8" xfId="2116"/>
    <cellStyle name="Normal 3 32 9" xfId="2117"/>
    <cellStyle name="Normal 3 33" xfId="2118"/>
    <cellStyle name="Normal 3 33 10" xfId="2119"/>
    <cellStyle name="Normal 3 33 11" xfId="2120"/>
    <cellStyle name="Normal 3 33 12" xfId="2121"/>
    <cellStyle name="Normal 3 33 13" xfId="2122"/>
    <cellStyle name="Normal 3 33 14" xfId="2123"/>
    <cellStyle name="Normal 3 33 15" xfId="2124"/>
    <cellStyle name="Normal 3 33 16" xfId="2125"/>
    <cellStyle name="Normal 3 33 17" xfId="2126"/>
    <cellStyle name="Normal 3 33 18" xfId="2127"/>
    <cellStyle name="Normal 3 33 19" xfId="2128"/>
    <cellStyle name="Normal 3 33 2" xfId="2129"/>
    <cellStyle name="Normal 3 33 20" xfId="2130"/>
    <cellStyle name="Normal 3 33 21" xfId="2131"/>
    <cellStyle name="Normal 3 33 22" xfId="2132"/>
    <cellStyle name="Normal 3 33 23" xfId="2133"/>
    <cellStyle name="Normal 3 33 3" xfId="2134"/>
    <cellStyle name="Normal 3 33 4" xfId="2135"/>
    <cellStyle name="Normal 3 33 5" xfId="2136"/>
    <cellStyle name="Normal 3 33 6" xfId="2137"/>
    <cellStyle name="Normal 3 33 7" xfId="2138"/>
    <cellStyle name="Normal 3 33 8" xfId="2139"/>
    <cellStyle name="Normal 3 33 9" xfId="2140"/>
    <cellStyle name="Normal 3 34" xfId="2141"/>
    <cellStyle name="Normal 3 35" xfId="2142"/>
    <cellStyle name="Normal 3 36" xfId="2143"/>
    <cellStyle name="Normal 3 37" xfId="2144"/>
    <cellStyle name="Normal 3 38" xfId="2145"/>
    <cellStyle name="Normal 3 39" xfId="2146"/>
    <cellStyle name="Normal 3 4" xfId="2147"/>
    <cellStyle name="Normal 3 4 10" xfId="2148"/>
    <cellStyle name="Normal 3 4 11" xfId="2149"/>
    <cellStyle name="Normal 3 4 12" xfId="2150"/>
    <cellStyle name="Normal 3 4 13" xfId="2151"/>
    <cellStyle name="Normal 3 4 14" xfId="2152"/>
    <cellStyle name="Normal 3 4 15" xfId="2153"/>
    <cellStyle name="Normal 3 4 16" xfId="2154"/>
    <cellStyle name="Normal 3 4 17" xfId="2155"/>
    <cellStyle name="Normal 3 4 18" xfId="2156"/>
    <cellStyle name="Normal 3 4 19" xfId="2157"/>
    <cellStyle name="Normal 3 4 2" xfId="2158"/>
    <cellStyle name="Normal 3 4 20" xfId="2159"/>
    <cellStyle name="Normal 3 4 21" xfId="2160"/>
    <cellStyle name="Normal 3 4 22" xfId="2161"/>
    <cellStyle name="Normal 3 4 23" xfId="2162"/>
    <cellStyle name="Normal 3 4 3" xfId="2163"/>
    <cellStyle name="Normal 3 4 4" xfId="2164"/>
    <cellStyle name="Normal 3 4 5" xfId="2165"/>
    <cellStyle name="Normal 3 4 6" xfId="2166"/>
    <cellStyle name="Normal 3 4 7" xfId="2167"/>
    <cellStyle name="Normal 3 4 8" xfId="2168"/>
    <cellStyle name="Normal 3 4 9" xfId="2169"/>
    <cellStyle name="Normal 3 40" xfId="2170"/>
    <cellStyle name="Normal 3 41" xfId="2171"/>
    <cellStyle name="Normal 3 42" xfId="2172"/>
    <cellStyle name="Normal 3 43" xfId="2173"/>
    <cellStyle name="Normal 3 44" xfId="2174"/>
    <cellStyle name="Normal 3 45" xfId="2175"/>
    <cellStyle name="Normal 3 46" xfId="2176"/>
    <cellStyle name="Normal 3 47" xfId="2177"/>
    <cellStyle name="Normal 3 48" xfId="2178"/>
    <cellStyle name="Normal 3 49" xfId="2179"/>
    <cellStyle name="Normal 3 5" xfId="2180"/>
    <cellStyle name="Normal 3 5 10" xfId="2181"/>
    <cellStyle name="Normal 3 5 11" xfId="2182"/>
    <cellStyle name="Normal 3 5 12" xfId="2183"/>
    <cellStyle name="Normal 3 5 13" xfId="2184"/>
    <cellStyle name="Normal 3 5 14" xfId="2185"/>
    <cellStyle name="Normal 3 5 15" xfId="2186"/>
    <cellStyle name="Normal 3 5 16" xfId="2187"/>
    <cellStyle name="Normal 3 5 17" xfId="2188"/>
    <cellStyle name="Normal 3 5 18" xfId="2189"/>
    <cellStyle name="Normal 3 5 19" xfId="2190"/>
    <cellStyle name="Normal 3 5 2" xfId="2191"/>
    <cellStyle name="Normal 3 5 20" xfId="2192"/>
    <cellStyle name="Normal 3 5 21" xfId="2193"/>
    <cellStyle name="Normal 3 5 22" xfId="2194"/>
    <cellStyle name="Normal 3 5 23" xfId="2195"/>
    <cellStyle name="Normal 3 5 3" xfId="2196"/>
    <cellStyle name="Normal 3 5 4" xfId="2197"/>
    <cellStyle name="Normal 3 5 5" xfId="2198"/>
    <cellStyle name="Normal 3 5 6" xfId="2199"/>
    <cellStyle name="Normal 3 5 7" xfId="2200"/>
    <cellStyle name="Normal 3 5 8" xfId="2201"/>
    <cellStyle name="Normal 3 5 9" xfId="2202"/>
    <cellStyle name="Normal 3 50" xfId="2203"/>
    <cellStyle name="Normal 3 51" xfId="2204"/>
    <cellStyle name="Normal 3 52" xfId="2205"/>
    <cellStyle name="Normal 3 53" xfId="2206"/>
    <cellStyle name="Normal 3 54" xfId="2207"/>
    <cellStyle name="Normal 3 55" xfId="2208"/>
    <cellStyle name="Normal 3 56" xfId="2209"/>
    <cellStyle name="Normal 3 57" xfId="2210"/>
    <cellStyle name="Normal 3 58" xfId="2211"/>
    <cellStyle name="Normal 3 59" xfId="2212"/>
    <cellStyle name="Normal 3 6" xfId="2213"/>
    <cellStyle name="Normal 3 6 10" xfId="2214"/>
    <cellStyle name="Normal 3 6 11" xfId="2215"/>
    <cellStyle name="Normal 3 6 12" xfId="2216"/>
    <cellStyle name="Normal 3 6 13" xfId="2217"/>
    <cellStyle name="Normal 3 6 14" xfId="2218"/>
    <cellStyle name="Normal 3 6 15" xfId="2219"/>
    <cellStyle name="Normal 3 6 16" xfId="2220"/>
    <cellStyle name="Normal 3 6 17" xfId="2221"/>
    <cellStyle name="Normal 3 6 18" xfId="2222"/>
    <cellStyle name="Normal 3 6 19" xfId="2223"/>
    <cellStyle name="Normal 3 6 2" xfId="2224"/>
    <cellStyle name="Normal 3 6 20" xfId="2225"/>
    <cellStyle name="Normal 3 6 21" xfId="2226"/>
    <cellStyle name="Normal 3 6 22" xfId="2227"/>
    <cellStyle name="Normal 3 6 23" xfId="2228"/>
    <cellStyle name="Normal 3 6 3" xfId="2229"/>
    <cellStyle name="Normal 3 6 4" xfId="2230"/>
    <cellStyle name="Normal 3 6 5" xfId="2231"/>
    <cellStyle name="Normal 3 6 6" xfId="2232"/>
    <cellStyle name="Normal 3 6 7" xfId="2233"/>
    <cellStyle name="Normal 3 6 8" xfId="2234"/>
    <cellStyle name="Normal 3 6 9" xfId="2235"/>
    <cellStyle name="Normal 3 60" xfId="2236"/>
    <cellStyle name="Normal 3 61" xfId="2237"/>
    <cellStyle name="Normal 3 62" xfId="2238"/>
    <cellStyle name="Normal 3 63" xfId="2239"/>
    <cellStyle name="Normal 3 64" xfId="2240"/>
    <cellStyle name="Normal 3 65" xfId="2241"/>
    <cellStyle name="Normal 3 7" xfId="2242"/>
    <cellStyle name="Normal 3 7 10" xfId="2243"/>
    <cellStyle name="Normal 3 7 11" xfId="2244"/>
    <cellStyle name="Normal 3 7 12" xfId="2245"/>
    <cellStyle name="Normal 3 7 13" xfId="2246"/>
    <cellStyle name="Normal 3 7 14" xfId="2247"/>
    <cellStyle name="Normal 3 7 15" xfId="2248"/>
    <cellStyle name="Normal 3 7 16" xfId="2249"/>
    <cellStyle name="Normal 3 7 17" xfId="2250"/>
    <cellStyle name="Normal 3 7 18" xfId="2251"/>
    <cellStyle name="Normal 3 7 19" xfId="2252"/>
    <cellStyle name="Normal 3 7 2" xfId="2253"/>
    <cellStyle name="Normal 3 7 20" xfId="2254"/>
    <cellStyle name="Normal 3 7 21" xfId="2255"/>
    <cellStyle name="Normal 3 7 22" xfId="2256"/>
    <cellStyle name="Normal 3 7 23" xfId="2257"/>
    <cellStyle name="Normal 3 7 3" xfId="2258"/>
    <cellStyle name="Normal 3 7 4" xfId="2259"/>
    <cellStyle name="Normal 3 7 5" xfId="2260"/>
    <cellStyle name="Normal 3 7 6" xfId="2261"/>
    <cellStyle name="Normal 3 7 7" xfId="2262"/>
    <cellStyle name="Normal 3 7 8" xfId="2263"/>
    <cellStyle name="Normal 3 7 9" xfId="2264"/>
    <cellStyle name="Normal 3 8" xfId="2265"/>
    <cellStyle name="Normal 3 8 10" xfId="2266"/>
    <cellStyle name="Normal 3 8 11" xfId="2267"/>
    <cellStyle name="Normal 3 8 12" xfId="2268"/>
    <cellStyle name="Normal 3 8 13" xfId="2269"/>
    <cellStyle name="Normal 3 8 14" xfId="2270"/>
    <cellStyle name="Normal 3 8 15" xfId="2271"/>
    <cellStyle name="Normal 3 8 16" xfId="2272"/>
    <cellStyle name="Normal 3 8 17" xfId="2273"/>
    <cellStyle name="Normal 3 8 18" xfId="2274"/>
    <cellStyle name="Normal 3 8 19" xfId="2275"/>
    <cellStyle name="Normal 3 8 2" xfId="2276"/>
    <cellStyle name="Normal 3 8 20" xfId="2277"/>
    <cellStyle name="Normal 3 8 21" xfId="2278"/>
    <cellStyle name="Normal 3 8 22" xfId="2279"/>
    <cellStyle name="Normal 3 8 23" xfId="2280"/>
    <cellStyle name="Normal 3 8 3" xfId="2281"/>
    <cellStyle name="Normal 3 8 4" xfId="2282"/>
    <cellStyle name="Normal 3 8 5" xfId="2283"/>
    <cellStyle name="Normal 3 8 6" xfId="2284"/>
    <cellStyle name="Normal 3 8 7" xfId="2285"/>
    <cellStyle name="Normal 3 8 8" xfId="2286"/>
    <cellStyle name="Normal 3 8 9" xfId="2287"/>
    <cellStyle name="Normal 3 9" xfId="2288"/>
    <cellStyle name="Normal 3 9 10" xfId="2289"/>
    <cellStyle name="Normal 3 9 11" xfId="2290"/>
    <cellStyle name="Normal 3 9 12" xfId="2291"/>
    <cellStyle name="Normal 3 9 13" xfId="2292"/>
    <cellStyle name="Normal 3 9 14" xfId="2293"/>
    <cellStyle name="Normal 3 9 15" xfId="2294"/>
    <cellStyle name="Normal 3 9 16" xfId="2295"/>
    <cellStyle name="Normal 3 9 17" xfId="2296"/>
    <cellStyle name="Normal 3 9 18" xfId="2297"/>
    <cellStyle name="Normal 3 9 19" xfId="2298"/>
    <cellStyle name="Normal 3 9 2" xfId="2299"/>
    <cellStyle name="Normal 3 9 20" xfId="2300"/>
    <cellStyle name="Normal 3 9 21" xfId="2301"/>
    <cellStyle name="Normal 3 9 22" xfId="2302"/>
    <cellStyle name="Normal 3 9 23" xfId="2303"/>
    <cellStyle name="Normal 3 9 3" xfId="2304"/>
    <cellStyle name="Normal 3 9 4" xfId="2305"/>
    <cellStyle name="Normal 3 9 5" xfId="2306"/>
    <cellStyle name="Normal 3 9 6" xfId="2307"/>
    <cellStyle name="Normal 3 9 7" xfId="2308"/>
    <cellStyle name="Normal 3 9 8" xfId="2309"/>
    <cellStyle name="Normal 3 9 9" xfId="2310"/>
    <cellStyle name="Normal 3_Incentive Updates" xfId="2311"/>
    <cellStyle name="Normal 4" xfId="2312"/>
    <cellStyle name="Normal 4 2" xfId="2313"/>
    <cellStyle name="Normal 4 2 2" xfId="2314"/>
    <cellStyle name="Normal 4 2_App b.3 Unspent_" xfId="2315"/>
    <cellStyle name="Normal 4 3" xfId="2316"/>
    <cellStyle name="Normal 4 4" xfId="2317"/>
    <cellStyle name="Normal 4 5" xfId="2318"/>
    <cellStyle name="Normal 4_2011 Planning Templates_Incentive 3-14-2011 (2)" xfId="2319"/>
    <cellStyle name="Normal 47" xfId="2320"/>
    <cellStyle name="Normal 5" xfId="2321"/>
    <cellStyle name="Normal 5 10" xfId="2322"/>
    <cellStyle name="Normal 5 11" xfId="2323"/>
    <cellStyle name="Normal 5 12" xfId="2324"/>
    <cellStyle name="Normal 5 13" xfId="2325"/>
    <cellStyle name="Normal 5 14" xfId="2326"/>
    <cellStyle name="Normal 5 15" xfId="2327"/>
    <cellStyle name="Normal 5 16" xfId="2328"/>
    <cellStyle name="Normal 5 17" xfId="2329"/>
    <cellStyle name="Normal 5 18" xfId="2330"/>
    <cellStyle name="Normal 5 19" xfId="2331"/>
    <cellStyle name="Normal 5 2" xfId="2332"/>
    <cellStyle name="Normal 5 2 10" xfId="2333"/>
    <cellStyle name="Normal 5 2 11" xfId="2334"/>
    <cellStyle name="Normal 5 2 12" xfId="2335"/>
    <cellStyle name="Normal 5 2 13" xfId="2336"/>
    <cellStyle name="Normal 5 2 14" xfId="2337"/>
    <cellStyle name="Normal 5 2 15" xfId="2338"/>
    <cellStyle name="Normal 5 2 16" xfId="2339"/>
    <cellStyle name="Normal 5 2 17" xfId="2340"/>
    <cellStyle name="Normal 5 2 18" xfId="2341"/>
    <cellStyle name="Normal 5 2 19" xfId="2342"/>
    <cellStyle name="Normal 5 2 2" xfId="2343"/>
    <cellStyle name="Normal 5 2 20" xfId="2344"/>
    <cellStyle name="Normal 5 2 21" xfId="2345"/>
    <cellStyle name="Normal 5 2 22" xfId="2346"/>
    <cellStyle name="Normal 5 2 23" xfId="2347"/>
    <cellStyle name="Normal 5 2 3" xfId="2348"/>
    <cellStyle name="Normal 5 2 4" xfId="2349"/>
    <cellStyle name="Normal 5 2 5" xfId="2350"/>
    <cellStyle name="Normal 5 2 6" xfId="2351"/>
    <cellStyle name="Normal 5 2 7" xfId="2352"/>
    <cellStyle name="Normal 5 2 8" xfId="2353"/>
    <cellStyle name="Normal 5 2 9" xfId="2354"/>
    <cellStyle name="Normal 5 20" xfId="2355"/>
    <cellStyle name="Normal 5 21" xfId="2356"/>
    <cellStyle name="Normal 5 22" xfId="2357"/>
    <cellStyle name="Normal 5 23" xfId="2358"/>
    <cellStyle name="Normal 5 24" xfId="2359"/>
    <cellStyle name="Normal 5 3" xfId="2360"/>
    <cellStyle name="Normal 5 4" xfId="2361"/>
    <cellStyle name="Normal 5 5" xfId="2362"/>
    <cellStyle name="Normal 5 6" xfId="2363"/>
    <cellStyle name="Normal 5 7" xfId="2364"/>
    <cellStyle name="Normal 5 8" xfId="2365"/>
    <cellStyle name="Normal 5 9" xfId="2366"/>
    <cellStyle name="Normal 5_EE Incentives Budget 2010-2012" xfId="2367"/>
    <cellStyle name="Normal 50" xfId="2368"/>
    <cellStyle name="Normal 53" xfId="2369"/>
    <cellStyle name="Normal 56" xfId="2370"/>
    <cellStyle name="Normal 59" xfId="2371"/>
    <cellStyle name="Normal 6" xfId="2372"/>
    <cellStyle name="Normal 62" xfId="2373"/>
    <cellStyle name="Normal 7" xfId="2374"/>
    <cellStyle name="Normal 7 10" xfId="2375"/>
    <cellStyle name="Normal 7 11" xfId="2376"/>
    <cellStyle name="Normal 7 12" xfId="2377"/>
    <cellStyle name="Normal 7 13" xfId="2378"/>
    <cellStyle name="Normal 7 14" xfId="2379"/>
    <cellStyle name="Normal 7 15" xfId="2380"/>
    <cellStyle name="Normal 7 16" xfId="2381"/>
    <cellStyle name="Normal 7 17" xfId="2382"/>
    <cellStyle name="Normal 7 18" xfId="2383"/>
    <cellStyle name="Normal 7 19" xfId="2384"/>
    <cellStyle name="Normal 7 2" xfId="2385"/>
    <cellStyle name="Normal 7 2 10" xfId="2386"/>
    <cellStyle name="Normal 7 2 11" xfId="2387"/>
    <cellStyle name="Normal 7 2 12" xfId="2388"/>
    <cellStyle name="Normal 7 2 13" xfId="2389"/>
    <cellStyle name="Normal 7 2 14" xfId="2390"/>
    <cellStyle name="Normal 7 2 15" xfId="2391"/>
    <cellStyle name="Normal 7 2 16" xfId="2392"/>
    <cellStyle name="Normal 7 2 17" xfId="2393"/>
    <cellStyle name="Normal 7 2 18" xfId="2394"/>
    <cellStyle name="Normal 7 2 19" xfId="2395"/>
    <cellStyle name="Normal 7 2 2" xfId="2396"/>
    <cellStyle name="Normal 7 2 20" xfId="2397"/>
    <cellStyle name="Normal 7 2 21" xfId="2398"/>
    <cellStyle name="Normal 7 2 22" xfId="2399"/>
    <cellStyle name="Normal 7 2 23" xfId="2400"/>
    <cellStyle name="Normal 7 2 3" xfId="2401"/>
    <cellStyle name="Normal 7 2 4" xfId="2402"/>
    <cellStyle name="Normal 7 2 5" xfId="2403"/>
    <cellStyle name="Normal 7 2 6" xfId="2404"/>
    <cellStyle name="Normal 7 2 7" xfId="2405"/>
    <cellStyle name="Normal 7 2 8" xfId="2406"/>
    <cellStyle name="Normal 7 2 9" xfId="2407"/>
    <cellStyle name="Normal 7 2_App b.3 Unspent_" xfId="2408"/>
    <cellStyle name="Normal 7 20" xfId="2409"/>
    <cellStyle name="Normal 7 21" xfId="2410"/>
    <cellStyle name="Normal 7 22" xfId="2411"/>
    <cellStyle name="Normal 7 23" xfId="2412"/>
    <cellStyle name="Normal 7 24" xfId="2413"/>
    <cellStyle name="Normal 7 3" xfId="2414"/>
    <cellStyle name="Normal 7 4" xfId="2415"/>
    <cellStyle name="Normal 7 5" xfId="2416"/>
    <cellStyle name="Normal 7 6" xfId="2417"/>
    <cellStyle name="Normal 7 7" xfId="2418"/>
    <cellStyle name="Normal 7 8" xfId="2419"/>
    <cellStyle name="Normal 7 9" xfId="2420"/>
    <cellStyle name="Normal 7_App b.3 Unspent_" xfId="2421"/>
    <cellStyle name="Normal 8" xfId="2422"/>
    <cellStyle name="Normal 8 2" xfId="2423"/>
    <cellStyle name="Normal 8 3" xfId="2424"/>
    <cellStyle name="Normal 8_App b.3 Unspent_" xfId="2425"/>
    <cellStyle name="Normal 9" xfId="2426"/>
    <cellStyle name="Normal 9 2" xfId="2427"/>
    <cellStyle name="Normal 9_App b.3 Unspent_" xfId="2428"/>
    <cellStyle name="Normal_Attachment 5A - Program Budget Workbook Dec22" xfId="9"/>
    <cellStyle name="Normal_DRAFT_June1Filing_v05_zap041705" xfId="11"/>
    <cellStyle name="Note 2" xfId="2429"/>
    <cellStyle name="Note 3" xfId="2430"/>
    <cellStyle name="Note 3 2" xfId="2431"/>
    <cellStyle name="Note 4" xfId="2432"/>
    <cellStyle name="Note 4 2" xfId="2433"/>
    <cellStyle name="Note 5" xfId="2434"/>
    <cellStyle name="Note 5 2" xfId="2435"/>
    <cellStyle name="Note 6" xfId="2436"/>
    <cellStyle name="Note 6 2" xfId="2437"/>
    <cellStyle name="Note 7" xfId="2438"/>
    <cellStyle name="Note 7 2" xfId="2439"/>
    <cellStyle name="Notes" xfId="2440"/>
    <cellStyle name="Output 2" xfId="2441"/>
    <cellStyle name="Output 2 2" xfId="2442"/>
    <cellStyle name="Output 3" xfId="2443"/>
    <cellStyle name="Output 3 2" xfId="2444"/>
    <cellStyle name="Output 4" xfId="2445"/>
    <cellStyle name="Output 4 2" xfId="2446"/>
    <cellStyle name="Output 5" xfId="2447"/>
    <cellStyle name="Output 5 2" xfId="2448"/>
    <cellStyle name="Output 6" xfId="2449"/>
    <cellStyle name="Output 6 2" xfId="2450"/>
    <cellStyle name="Output 7" xfId="2451"/>
    <cellStyle name="Output 7 2" xfId="2452"/>
    <cellStyle name="Owed_Amt" xfId="2453"/>
    <cellStyle name="Paid_Amt" xfId="2454"/>
    <cellStyle name="pb_page_heading_LS" xfId="2455"/>
    <cellStyle name="Pct_of_Sales" xfId="2456"/>
    <cellStyle name="Percent" xfId="1"/>
    <cellStyle name="Percent [2]" xfId="2457"/>
    <cellStyle name="Percent [2] 2" xfId="2458"/>
    <cellStyle name="Percent [2] 3" xfId="2459"/>
    <cellStyle name="Percent 10" xfId="2460"/>
    <cellStyle name="Percent 11" xfId="2461"/>
    <cellStyle name="Percent 12" xfId="2462"/>
    <cellStyle name="Percent 13" xfId="2463"/>
    <cellStyle name="Percent 14" xfId="2464"/>
    <cellStyle name="Percent 15" xfId="2465"/>
    <cellStyle name="Percent 16" xfId="2466"/>
    <cellStyle name="Percent 17" xfId="2467"/>
    <cellStyle name="Percent 18" xfId="2468"/>
    <cellStyle name="Percent 19" xfId="2469"/>
    <cellStyle name="Percent 2" xfId="2470"/>
    <cellStyle name="Percent 2 2" xfId="2471"/>
    <cellStyle name="Percent 2 3" xfId="2472"/>
    <cellStyle name="Percent 2 4" xfId="2473"/>
    <cellStyle name="Percent 20" xfId="2474"/>
    <cellStyle name="Percent 21" xfId="2475"/>
    <cellStyle name="Percent 22" xfId="2476"/>
    <cellStyle name="Percent 23" xfId="2477"/>
    <cellStyle name="Percent 3" xfId="2478"/>
    <cellStyle name="Percent 3 2" xfId="2479"/>
    <cellStyle name="Percent 3 3" xfId="2480"/>
    <cellStyle name="Percent 4" xfId="2481"/>
    <cellStyle name="Percent 5" xfId="2482"/>
    <cellStyle name="Percent 5 2" xfId="2483"/>
    <cellStyle name="Percent 5 3" xfId="2484"/>
    <cellStyle name="Percent 6" xfId="2485"/>
    <cellStyle name="Percent 6 2" xfId="2486"/>
    <cellStyle name="Percent 6 3" xfId="2487"/>
    <cellStyle name="Percent 7" xfId="2488"/>
    <cellStyle name="Percent 8" xfId="2489"/>
    <cellStyle name="Percent 9" xfId="2490"/>
    <cellStyle name="Percent2" xfId="2491"/>
    <cellStyle name="Phone_No" xfId="2492"/>
    <cellStyle name="Red Text" xfId="2493"/>
    <cellStyle name="Remote" xfId="2494"/>
    <cellStyle name="Revenue" xfId="2495"/>
    <cellStyle name="RevList" xfId="2496"/>
    <cellStyle name="s]_x000d__x000a_spooler=no_x000d__x000a_LOAD=C:\CONTROL\VIRUSCAN\VSHWIN.EXE_x000d__x000a_run=_x000d__x000a_Beep=yes_x000d__x000a_NullPort=None_x000d__x000a_BorderWidth=3_x000d__x000a_CursorBlinkRate=530_x000d_" xfId="2497"/>
    <cellStyle name="Sales_Amt" xfId="2498"/>
    <cellStyle name="SAPBEXaggData" xfId="2499"/>
    <cellStyle name="SAPBEXaggData 2" xfId="2500"/>
    <cellStyle name="SAPBEXaggData_App b.3 Unspent_" xfId="2501"/>
    <cellStyle name="SAPBEXaggDataEmph" xfId="2502"/>
    <cellStyle name="SAPBEXaggDataEmph 2" xfId="2503"/>
    <cellStyle name="SAPBEXaggExc1" xfId="2504"/>
    <cellStyle name="SAPBEXaggExc1Emph" xfId="2505"/>
    <cellStyle name="SAPBEXaggExc2" xfId="2506"/>
    <cellStyle name="SAPBEXaggExc2Emph" xfId="2507"/>
    <cellStyle name="SAPBEXaggItem" xfId="2508"/>
    <cellStyle name="SAPBEXaggItemX" xfId="2509"/>
    <cellStyle name="SAPBEXaggItemX 2" xfId="2510"/>
    <cellStyle name="SAPBEXchaText" xfId="2511"/>
    <cellStyle name="SAPBEXchaText 2" xfId="2512"/>
    <cellStyle name="SAPBEXchaText_Budget Consolidation by Balancing Acct v1" xfId="2513"/>
    <cellStyle name="SAPBEXColoum_Header_SA" xfId="2514"/>
    <cellStyle name="SAPBEXexcBad7" xfId="2515"/>
    <cellStyle name="SAPBEXexcBad7 2" xfId="2516"/>
    <cellStyle name="SAPBEXexcBad8" xfId="2517"/>
    <cellStyle name="SAPBEXexcBad8 2" xfId="2518"/>
    <cellStyle name="SAPBEXexcBad9" xfId="2519"/>
    <cellStyle name="SAPBEXexcBad9 2" xfId="2520"/>
    <cellStyle name="SAPBEXexcCritical4" xfId="2521"/>
    <cellStyle name="SAPBEXexcCritical4 2" xfId="2522"/>
    <cellStyle name="SAPBEXexcCritical5" xfId="2523"/>
    <cellStyle name="SAPBEXexcCritical5 2" xfId="2524"/>
    <cellStyle name="SAPBEXexcCritical6" xfId="2525"/>
    <cellStyle name="SAPBEXexcCritical6 2" xfId="2526"/>
    <cellStyle name="SAPBEXexcGood1" xfId="2527"/>
    <cellStyle name="SAPBEXexcGood1 2" xfId="2528"/>
    <cellStyle name="SAPBEXexcGood2" xfId="2529"/>
    <cellStyle name="SAPBEXexcGood2 2" xfId="2530"/>
    <cellStyle name="SAPBEXexcGood3" xfId="2531"/>
    <cellStyle name="SAPBEXexcGood3 2" xfId="2532"/>
    <cellStyle name="SAPBEXfilterDrill" xfId="2533"/>
    <cellStyle name="SAPBEXfilterItem" xfId="2534"/>
    <cellStyle name="SAPBEXfilterText" xfId="2535"/>
    <cellStyle name="SAPBEXformats" xfId="2536"/>
    <cellStyle name="SAPBEXformats 2" xfId="2537"/>
    <cellStyle name="SAPBEXheaderData" xfId="2538"/>
    <cellStyle name="SAPBEXheaderItem" xfId="2539"/>
    <cellStyle name="SAPBEXheaderItem 2" xfId="2540"/>
    <cellStyle name="SAPBEXheaderItem_2010-2012 Program Workbook Completed_Incent_V2" xfId="2541"/>
    <cellStyle name="SAPBEXheaderText" xfId="2542"/>
    <cellStyle name="SAPBEXheaderText 2" xfId="2543"/>
    <cellStyle name="SAPBEXheaderText_2010-2012 Program Workbook Completed_Incent_V2" xfId="2544"/>
    <cellStyle name="SAPBEXHLevel0" xfId="2545"/>
    <cellStyle name="SAPBEXHLevel0 2" xfId="2546"/>
    <cellStyle name="SAPBEXHLevel0_2010-2012 Program Workbook Completed_Incent_V2" xfId="2547"/>
    <cellStyle name="SAPBEXHLevel0X" xfId="2548"/>
    <cellStyle name="SAPBEXHLevel0X 2" xfId="2549"/>
    <cellStyle name="SAPBEXHLevel0X 2 2" xfId="2550"/>
    <cellStyle name="SAPBEXHLevel0X 3" xfId="2551"/>
    <cellStyle name="SAPBEXHLevel0X 3 2" xfId="2552"/>
    <cellStyle name="SAPBEXHLevel0X 4" xfId="2553"/>
    <cellStyle name="SAPBEXHLevel0X_2010-2012 Program Workbook_Incent_FS" xfId="2554"/>
    <cellStyle name="SAPBEXHLevel1" xfId="2555"/>
    <cellStyle name="SAPBEXHLevel1X" xfId="2556"/>
    <cellStyle name="SAPBEXHLevel1X 2" xfId="2557"/>
    <cellStyle name="SAPBEXHLevel1X 2 2" xfId="2558"/>
    <cellStyle name="SAPBEXHLevel1X 3" xfId="2559"/>
    <cellStyle name="SAPBEXHLevel1X 3 2" xfId="2560"/>
    <cellStyle name="SAPBEXHLevel1X 4" xfId="2561"/>
    <cellStyle name="SAPBEXHLevel1X_2010-2012 Program Workbook_Incent_FS" xfId="2562"/>
    <cellStyle name="SAPBEXHLevel2" xfId="2563"/>
    <cellStyle name="SAPBEXHLevel2X" xfId="2564"/>
    <cellStyle name="SAPBEXHLevel2X 2" xfId="2565"/>
    <cellStyle name="SAPBEXHLevel2X 2 2" xfId="2566"/>
    <cellStyle name="SAPBEXHLevel2X 3" xfId="2567"/>
    <cellStyle name="SAPBEXHLevel2X 3 2" xfId="2568"/>
    <cellStyle name="SAPBEXHLevel2X 4" xfId="2569"/>
    <cellStyle name="SAPBEXHLevel2X_2010-2012 Program Workbook_Incent_FS" xfId="2570"/>
    <cellStyle name="SAPBEXHLevel3" xfId="2571"/>
    <cellStyle name="SAPBEXHLevel3X" xfId="2572"/>
    <cellStyle name="SAPBEXHLevel3X 2" xfId="2573"/>
    <cellStyle name="SAPBEXHLevel3X 2 2" xfId="2574"/>
    <cellStyle name="SAPBEXHLevel3X 3" xfId="2575"/>
    <cellStyle name="SAPBEXHLevel3X 3 2" xfId="2576"/>
    <cellStyle name="SAPBEXHLevel3X 4" xfId="2577"/>
    <cellStyle name="SAPBEXHLevel3X_2010-2012 Program Workbook_Incent_FS" xfId="2578"/>
    <cellStyle name="SAPBEXinputData" xfId="2579"/>
    <cellStyle name="SAPBEXinputData 2" xfId="2580"/>
    <cellStyle name="SAPBEXinputData 3" xfId="2581"/>
    <cellStyle name="SAPBEXinputData_2010-2012 Program Workbook_Incent_FS" xfId="2582"/>
    <cellStyle name="SAPBEXresData" xfId="2583"/>
    <cellStyle name="SAPBEXresData 2" xfId="2584"/>
    <cellStyle name="SAPBEXresDataEmph" xfId="2585"/>
    <cellStyle name="SAPBEXresDataEmph 2" xfId="2586"/>
    <cellStyle name="SAPBEXresExc1" xfId="2587"/>
    <cellStyle name="SAPBEXresExc1Emph" xfId="2588"/>
    <cellStyle name="SAPBEXresExc2" xfId="2589"/>
    <cellStyle name="SAPBEXresExc2Emph" xfId="2590"/>
    <cellStyle name="SAPBEXresItem" xfId="2591"/>
    <cellStyle name="SAPBEXresItemX" xfId="2592"/>
    <cellStyle name="SAPBEXresItemX 2" xfId="2593"/>
    <cellStyle name="SAPBEXRow_Headings_SA" xfId="2594"/>
    <cellStyle name="SAPBEXRowResults_SA" xfId="2595"/>
    <cellStyle name="SAPBEXstdData" xfId="2596"/>
    <cellStyle name="SAPBEXstdData 2" xfId="2597"/>
    <cellStyle name="SAPBEXstdData_13737 3p Contracts v3" xfId="2598"/>
    <cellStyle name="SAPBEXstdDataEmph" xfId="2599"/>
    <cellStyle name="SAPBEXstdDataEmph 2" xfId="2600"/>
    <cellStyle name="SAPBEXstdExc1" xfId="2601"/>
    <cellStyle name="SAPBEXstdExc1Emph" xfId="2602"/>
    <cellStyle name="SAPBEXstdExc2" xfId="2603"/>
    <cellStyle name="SAPBEXstdExc2Emph" xfId="2604"/>
    <cellStyle name="SAPBEXstdItem" xfId="2605"/>
    <cellStyle name="SAPBEXstdItem 2" xfId="2606"/>
    <cellStyle name="SAPBEXstdItem_13737 3p Contracts v3" xfId="2607"/>
    <cellStyle name="SAPBEXstdItemX" xfId="2608"/>
    <cellStyle name="SAPBEXstdItemX 2" xfId="2609"/>
    <cellStyle name="SAPBEXstdItemX_Budget Consolidation by Balancing Acct v1" xfId="2610"/>
    <cellStyle name="SAPBEXsubData" xfId="2611"/>
    <cellStyle name="SAPBEXsubDataEmph" xfId="2612"/>
    <cellStyle name="SAPBEXsubExc1" xfId="2613"/>
    <cellStyle name="SAPBEXsubExc1Emph" xfId="2614"/>
    <cellStyle name="SAPBEXsubExc2" xfId="2615"/>
    <cellStyle name="SAPBEXsubExc2Emph" xfId="2616"/>
    <cellStyle name="SAPBEXsubItem" xfId="2617"/>
    <cellStyle name="SAPBEXtitle" xfId="2618"/>
    <cellStyle name="SAPBEXundefined" xfId="2619"/>
    <cellStyle name="SAPBEXundefined 2" xfId="2620"/>
    <cellStyle name="Sched" xfId="2621"/>
    <cellStyle name="SEM-BPS-data" xfId="2622"/>
    <cellStyle name="SEM-BPS-head" xfId="2623"/>
    <cellStyle name="SEM-BPS-headdata" xfId="2624"/>
    <cellStyle name="SEM-BPS-headkey" xfId="2625"/>
    <cellStyle name="SEM-BPS-input-on" xfId="2626"/>
    <cellStyle name="SEM-BPS-key" xfId="2627"/>
    <cellStyle name="SEM-BPS-sub1" xfId="2628"/>
    <cellStyle name="SEM-BPS-sub2" xfId="2629"/>
    <cellStyle name="SEM-BPS-total" xfId="2630"/>
    <cellStyle name="Sheet Title" xfId="2631"/>
    <cellStyle name="small" xfId="2632"/>
    <cellStyle name="small 2" xfId="2633"/>
    <cellStyle name="Sort_Name" xfId="2634"/>
    <cellStyle name="State" xfId="2635"/>
    <cellStyle name="Step" xfId="2636"/>
    <cellStyle name="Style 1" xfId="2637"/>
    <cellStyle name="Style 2" xfId="2638"/>
    <cellStyle name="Style 26" xfId="2639"/>
    <cellStyle name="Style 28" xfId="2640"/>
    <cellStyle name="Style 3" xfId="2641"/>
    <cellStyle name="Style 35" xfId="2642"/>
    <cellStyle name="Style 36" xfId="2643"/>
    <cellStyle name="Subtotal" xfId="2644"/>
    <cellStyle name="test a style" xfId="2645"/>
    <cellStyle name="Text" xfId="2646"/>
    <cellStyle name="Thousand" xfId="2647"/>
    <cellStyle name="Thousands" xfId="2648"/>
    <cellStyle name="Title 2" xfId="2649"/>
    <cellStyle name="Title 3" xfId="2650"/>
    <cellStyle name="Title 4" xfId="2651"/>
    <cellStyle name="Title 5" xfId="2652"/>
    <cellStyle name="Title 6" xfId="2653"/>
    <cellStyle name="Title 7" xfId="2654"/>
    <cellStyle name="Total 2" xfId="2655"/>
    <cellStyle name="Total 2 2" xfId="2656"/>
    <cellStyle name="Total 2_App b.3 Unspent_" xfId="2657"/>
    <cellStyle name="Total 3" xfId="2658"/>
    <cellStyle name="Total 4" xfId="2659"/>
    <cellStyle name="Total 5" xfId="2660"/>
    <cellStyle name="Total 6" xfId="2661"/>
    <cellStyle name="Total 7" xfId="2662"/>
    <cellStyle name="Unprot" xfId="2663"/>
    <cellStyle name="Unprot 2" xfId="2664"/>
    <cellStyle name="Unprot_01 05 Reports" xfId="2666"/>
    <cellStyle name="Unprot$" xfId="2665"/>
    <cellStyle name="Unprotect" xfId="2667"/>
    <cellStyle name="USD" xfId="2668"/>
    <cellStyle name="USD billion" xfId="2669"/>
    <cellStyle name="USD million" xfId="2670"/>
    <cellStyle name="USD thousand" xfId="2671"/>
    <cellStyle name="Value" xfId="2672"/>
    <cellStyle name="Warning Text 2" xfId="2673"/>
    <cellStyle name="Warning Text 3" xfId="2674"/>
    <cellStyle name="Warning Text 4" xfId="2675"/>
    <cellStyle name="Warning Text 5" xfId="2676"/>
    <cellStyle name="Warning Text 6" xfId="2677"/>
    <cellStyle name="Warning Text 7" xfId="2678"/>
    <cellStyle name="XBodyBottom" xfId="2679"/>
    <cellStyle name="XBodyCenter" xfId="2680"/>
    <cellStyle name="XBodyTop" xfId="2681"/>
    <cellStyle name="XBodyTop 2" xfId="2682"/>
    <cellStyle name="XPivot1" xfId="2683"/>
    <cellStyle name="XPivot10" xfId="2684"/>
    <cellStyle name="XPivot11" xfId="2685"/>
    <cellStyle name="XPivot12" xfId="2686"/>
    <cellStyle name="XPivot13" xfId="2687"/>
    <cellStyle name="XPivot14" xfId="2688"/>
    <cellStyle name="XPivot15" xfId="2689"/>
    <cellStyle name="XPivot2" xfId="2690"/>
    <cellStyle name="XPivot3" xfId="2691"/>
    <cellStyle name="XPivot4" xfId="2692"/>
    <cellStyle name="XPivot5" xfId="2693"/>
    <cellStyle name="XPivot6" xfId="2694"/>
    <cellStyle name="XPivot7" xfId="2695"/>
    <cellStyle name="XPivot9" xfId="2696"/>
    <cellStyle name="XSubtotalLine0" xfId="2697"/>
    <cellStyle name="XSubTotalLine1" xfId="2698"/>
    <cellStyle name="XSubTotalLine2" xfId="2699"/>
    <cellStyle name="XSubTotalLine3" xfId="2700"/>
    <cellStyle name="XSubTotalLine4" xfId="2701"/>
    <cellStyle name="XSubTotalLine5" xfId="2702"/>
    <cellStyle name="XSubTotalLine6" xfId="2703"/>
    <cellStyle name="XTitlesHidden" xfId="2704"/>
    <cellStyle name="XTitlesHidden 2" xfId="2705"/>
    <cellStyle name="XTitlesHidden_App b.3 Unspent_" xfId="2706"/>
    <cellStyle name="XTitlesUnhidden" xfId="2707"/>
    <cellStyle name="XTitlesUnhidden 2" xfId="2708"/>
    <cellStyle name="XTitlesUnhidden_App b.3 Unspent_" xfId="2709"/>
    <cellStyle name="XTotals" xfId="2710"/>
    <cellStyle name="XTotals 2" xfId="2711"/>
    <cellStyle name="XTotals_App b.3 Unspent_" xfId="2712"/>
    <cellStyle name="Year" xfId="2713"/>
    <cellStyle name="YrHeader" xfId="2714"/>
    <cellStyle name="Zip_Code" xfId="2715"/>
    <cellStyle name="敨瑥1渀欀" xfId="27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workbookViewId="0">
      <selection activeCell="B11" sqref="B11"/>
    </sheetView>
  </sheetViews>
  <sheetFormatPr baseColWidth="10" defaultColWidth="9.6640625" defaultRowHeight="15" outlineLevelCol="1" x14ac:dyDescent="0.2"/>
  <cols>
    <col min="1" max="1" width="9.6640625" customWidth="1"/>
    <col min="2" max="2" width="22.33203125" customWidth="1"/>
    <col min="3" max="12" width="11" customWidth="1"/>
    <col min="13" max="13" width="13.5" customWidth="1"/>
    <col min="14" max="15" width="11.5" style="100" customWidth="1" outlineLevel="1"/>
  </cols>
  <sheetData>
    <row r="1" spans="1:15" s="15" customFormat="1" ht="19" x14ac:dyDescent="0.25">
      <c r="A1" s="93" t="s">
        <v>385</v>
      </c>
      <c r="B1" s="14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99"/>
      <c r="O1" s="99"/>
    </row>
    <row r="2" spans="1:15" s="15" customFormat="1" ht="12" x14ac:dyDescent="0.15">
      <c r="A2" s="94" t="s">
        <v>386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9"/>
      <c r="O2" s="99"/>
    </row>
    <row r="3" spans="1:15" s="15" customFormat="1" ht="12" x14ac:dyDescent="0.15">
      <c r="A3" s="94" t="s">
        <v>387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9"/>
      <c r="O3" s="99"/>
    </row>
    <row r="4" spans="1:15" s="15" customFormat="1" ht="13" thickBot="1" x14ac:dyDescent="0.2">
      <c r="A4" s="94" t="s">
        <v>388</v>
      </c>
      <c r="N4" s="99"/>
      <c r="O4" s="99"/>
    </row>
    <row r="5" spans="1:15" s="15" customFormat="1" ht="23" thickBot="1" x14ac:dyDescent="0.2"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8" t="s">
        <v>8</v>
      </c>
      <c r="K5" s="17" t="s">
        <v>9</v>
      </c>
      <c r="L5" s="18" t="s">
        <v>10</v>
      </c>
      <c r="M5" s="19" t="s">
        <v>399</v>
      </c>
      <c r="N5" s="99" t="s">
        <v>394</v>
      </c>
      <c r="O5" s="99" t="s">
        <v>395</v>
      </c>
    </row>
    <row r="6" spans="1:15" s="15" customFormat="1" thickBot="1" x14ac:dyDescent="0.25">
      <c r="B6" s="20" t="s">
        <v>11</v>
      </c>
      <c r="C6" s="21">
        <f>SUM(C7:C19)</f>
        <v>103978110.2421</v>
      </c>
      <c r="D6" s="21">
        <f t="shared" ref="D6:L6" si="0">SUM(D7:D19)</f>
        <v>122791294.58789998</v>
      </c>
      <c r="E6" s="21">
        <f t="shared" si="0"/>
        <v>36201425.540000007</v>
      </c>
      <c r="F6" s="21">
        <f t="shared" si="0"/>
        <v>30010640.799999997</v>
      </c>
      <c r="G6" s="21">
        <f t="shared" si="0"/>
        <v>68224687.589999974</v>
      </c>
      <c r="H6" s="21">
        <f t="shared" si="0"/>
        <v>12781513.290000005</v>
      </c>
      <c r="I6" s="21">
        <f t="shared" si="0"/>
        <v>7997027.3800000008</v>
      </c>
      <c r="J6" s="21">
        <f t="shared" si="0"/>
        <v>11136268.349999996</v>
      </c>
      <c r="K6" s="21">
        <f t="shared" si="0"/>
        <v>14737640.579999998</v>
      </c>
      <c r="L6" s="21">
        <f t="shared" si="0"/>
        <v>407858608.35999995</v>
      </c>
      <c r="M6" s="22">
        <f>SUM(M7:M19)</f>
        <v>436566259.67999989</v>
      </c>
      <c r="N6" s="99">
        <f>'App B.1 Budget'!Z167</f>
        <v>436566259.67999989</v>
      </c>
      <c r="O6" s="99">
        <f>M6-N6</f>
        <v>0</v>
      </c>
    </row>
    <row r="7" spans="1:15" s="15" customFormat="1" ht="12" thickBot="1" x14ac:dyDescent="0.2">
      <c r="B7" s="20" t="s">
        <v>12</v>
      </c>
      <c r="C7" s="23">
        <f>'App B.1 Budget'!E7+'App B.1 Budget'!E60+('App B.1 Budget'!E34*97%)</f>
        <v>7837456.0409000022</v>
      </c>
      <c r="D7" s="23">
        <f>'App B.1 Budget'!E15+'App B.1 Budget'!E66+('App B.1 Budget'!E34*3%)+'App B.1 Budget'!E35+'App B.1 Budget'!E36</f>
        <v>18031845.809100006</v>
      </c>
      <c r="E7" s="23">
        <f>'App B.1 Budget'!E27+'App B.1 Budget'!E109</f>
        <v>5784598.6500000004</v>
      </c>
      <c r="F7" s="23">
        <f>'App B.1 Budget'!E22+'App B.1 Budget'!E99</f>
        <v>4405311.540000001</v>
      </c>
      <c r="G7" s="23">
        <f>'App B.1 Budget'!E125</f>
        <v>11945432.869999999</v>
      </c>
      <c r="H7" s="23">
        <f>'App B.1 Budget'!E37</f>
        <v>582127.4800000001</v>
      </c>
      <c r="I7" s="23">
        <f>'App B.1 Budget'!E44</f>
        <v>388483.77</v>
      </c>
      <c r="J7" s="23">
        <f>'App B.1 Budget'!E48+'App B.1 Budget'!E121</f>
        <v>792941.0399999998</v>
      </c>
      <c r="K7" s="23">
        <f>'App B.1 Budget'!E54</f>
        <v>1404461.8400000012</v>
      </c>
      <c r="L7" s="23">
        <f>SUM(C7:K7)</f>
        <v>51172659.040000007</v>
      </c>
      <c r="M7" s="24">
        <f>SUM(L7)</f>
        <v>51172659.040000007</v>
      </c>
      <c r="N7" s="99"/>
      <c r="O7" s="99"/>
    </row>
    <row r="8" spans="1:15" s="15" customFormat="1" ht="12" thickBot="1" x14ac:dyDescent="0.2">
      <c r="B8" s="20" t="s">
        <v>13</v>
      </c>
      <c r="C8" s="23">
        <f>'App B.1 Budget'!I7+'App B.1 Budget'!I60+('App B.1 Budget'!I34*97%)</f>
        <v>12145461.042699998</v>
      </c>
      <c r="D8" s="23">
        <f>'App B.1 Budget'!I15+'App B.1 Budget'!I66+('App B.1 Budget'!I34*3%)+'App B.1 Budget'!I35+'App B.1 Budget'!I36</f>
        <v>13198116.8073</v>
      </c>
      <c r="E8" s="23">
        <f>'App B.1 Budget'!I27+'App B.1 Budget'!I109</f>
        <v>1966419.3299999998</v>
      </c>
      <c r="F8" s="23">
        <f>'App B.1 Budget'!I22+'App B.1 Budget'!I99</f>
        <v>1481232.3499999992</v>
      </c>
      <c r="G8" s="23">
        <f>'App B.1 Budget'!I125</f>
        <v>2698012.19</v>
      </c>
      <c r="H8" s="23">
        <f>'App B.1 Budget'!I37</f>
        <v>-890.44</v>
      </c>
      <c r="I8" s="23">
        <f>'App B.1 Budget'!I44</f>
        <v>274864.65999999997</v>
      </c>
      <c r="J8" s="23">
        <f>'App B.1 Budget'!I48+'App B.1 Budget'!I121</f>
        <v>39932.229999999996</v>
      </c>
      <c r="K8" s="23">
        <f>'App B.1 Budget'!I54</f>
        <v>2388826.35</v>
      </c>
      <c r="L8" s="23">
        <f t="shared" ref="L8:L10" si="1">SUM(C8:K8)</f>
        <v>34191974.519999996</v>
      </c>
      <c r="M8" s="24">
        <f t="shared" ref="M8:M10" si="2">SUM(L8)</f>
        <v>34191974.519999996</v>
      </c>
      <c r="N8" s="99"/>
      <c r="O8" s="99"/>
    </row>
    <row r="9" spans="1:15" s="15" customFormat="1" ht="12" thickBot="1" x14ac:dyDescent="0.2">
      <c r="B9" s="25" t="s">
        <v>14</v>
      </c>
      <c r="C9" s="23">
        <f>'App B.1 Budget'!M7+'App B.1 Budget'!M60+('App B.1 Budget'!M34*97%)</f>
        <v>21387353.361200001</v>
      </c>
      <c r="D9" s="23">
        <f>'App B.1 Budget'!M15+'App B.1 Budget'!M66+('App B.1 Budget'!M34*3%)+'App B.1 Budget'!M35+'App B.1 Budget'!M36</f>
        <v>42580108.078799978</v>
      </c>
      <c r="E9" s="23">
        <f>'App B.1 Budget'!M27+'App B.1 Budget'!M109</f>
        <v>15932448.660000004</v>
      </c>
      <c r="F9" s="23">
        <f>'App B.1 Budget'!M22+'App B.1 Budget'!M99</f>
        <v>10638816.969999999</v>
      </c>
      <c r="G9" s="23">
        <f>'App B.1 Budget'!M125</f>
        <v>31617620.379999988</v>
      </c>
      <c r="H9" s="23">
        <f>'App B.1 Budget'!M37</f>
        <v>12200276.250000004</v>
      </c>
      <c r="I9" s="23">
        <f>'App B.1 Budget'!M44</f>
        <v>7333678.9500000011</v>
      </c>
      <c r="J9" s="23">
        <f>'App B.1 Budget'!M48+'App B.1 Budget'!M121</f>
        <v>10303395.079999996</v>
      </c>
      <c r="K9" s="23">
        <f>'App B.1 Budget'!M54</f>
        <v>4412226.7599999961</v>
      </c>
      <c r="L9" s="23">
        <f t="shared" si="1"/>
        <v>156405924.48999995</v>
      </c>
      <c r="M9" s="24">
        <f t="shared" si="2"/>
        <v>156405924.48999995</v>
      </c>
      <c r="N9" s="99"/>
      <c r="O9" s="99"/>
    </row>
    <row r="10" spans="1:15" s="15" customFormat="1" ht="12" thickBot="1" x14ac:dyDescent="0.2">
      <c r="B10" s="25" t="s">
        <v>15</v>
      </c>
      <c r="C10" s="26">
        <f>'App B.1 Budget'!Q7+'App B.1 Budget'!Q60+('App B.1 Budget'!Q34*97%)</f>
        <v>62607839.797300003</v>
      </c>
      <c r="D10" s="26">
        <f>'App B.1 Budget'!Q15+'App B.1 Budget'!Q66+('App B.1 Budget'!Q34*3%)+'App B.1 Budget'!Q35+'App B.1 Budget'!Q36</f>
        <v>48981223.892700002</v>
      </c>
      <c r="E10" s="26">
        <f>'App B.1 Budget'!Q27+'App B.1 Budget'!Q109</f>
        <v>12517958.899999999</v>
      </c>
      <c r="F10" s="26">
        <f>'App B.1 Budget'!Q22+'App B.1 Budget'!Q99</f>
        <v>13485279.939999998</v>
      </c>
      <c r="G10" s="26">
        <f>'App B.1 Budget'!Q125</f>
        <v>21963622.149999999</v>
      </c>
      <c r="H10" s="26">
        <f>'App B.1 Budget'!Q37</f>
        <v>0</v>
      </c>
      <c r="I10" s="26">
        <f>'App B.1 Budget'!Q44</f>
        <v>0</v>
      </c>
      <c r="J10" s="26">
        <f>'App B.1 Budget'!Q48+'App B.1 Budget'!Q121</f>
        <v>0</v>
      </c>
      <c r="K10" s="26">
        <f>'App B.1 Budget'!Q54</f>
        <v>6532125.6299999999</v>
      </c>
      <c r="L10" s="23">
        <f t="shared" si="1"/>
        <v>166088050.31</v>
      </c>
      <c r="M10" s="27">
        <f t="shared" si="2"/>
        <v>166088050.31</v>
      </c>
      <c r="N10" s="99"/>
      <c r="O10" s="99"/>
    </row>
    <row r="11" spans="1:15" s="15" customFormat="1" ht="12" thickBot="1" x14ac:dyDescent="0.2">
      <c r="B11" s="96" t="s">
        <v>396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8">
        <f>'App B.1 Budget'!Z52</f>
        <v>-16298.869999999995</v>
      </c>
      <c r="N11" s="99"/>
      <c r="O11" s="99"/>
    </row>
    <row r="12" spans="1:15" s="15" customFormat="1" ht="12" thickBot="1" x14ac:dyDescent="0.2">
      <c r="B12" s="96" t="s">
        <v>363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8">
        <f>'App B.1 Budget'!Z158</f>
        <v>10473870.399999997</v>
      </c>
      <c r="N12" s="99"/>
      <c r="O12" s="99"/>
    </row>
    <row r="13" spans="1:15" s="15" customFormat="1" ht="12" thickBot="1" x14ac:dyDescent="0.2">
      <c r="B13" s="25" t="s">
        <v>365</v>
      </c>
      <c r="C13" s="30"/>
      <c r="D13" s="30"/>
      <c r="E13" s="30"/>
      <c r="F13" s="30"/>
      <c r="G13" s="30"/>
      <c r="H13" s="30"/>
      <c r="I13" s="30"/>
      <c r="J13" s="30"/>
      <c r="K13" s="30"/>
      <c r="L13" s="95"/>
      <c r="M13" s="28">
        <f>'App B.1 Budget'!Z159</f>
        <v>3722532.310000001</v>
      </c>
      <c r="N13" s="99"/>
      <c r="O13" s="99"/>
    </row>
    <row r="14" spans="1:15" s="15" customFormat="1" ht="12" thickBot="1" x14ac:dyDescent="0.2">
      <c r="B14" s="29" t="s">
        <v>366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8">
        <f>'App B.1 Budget'!Z160</f>
        <v>0</v>
      </c>
      <c r="N14" s="99"/>
      <c r="O14" s="99"/>
    </row>
    <row r="15" spans="1:15" s="15" customFormat="1" ht="12" thickBot="1" x14ac:dyDescent="0.2">
      <c r="B15" s="25" t="s">
        <v>367</v>
      </c>
      <c r="C15" s="30"/>
      <c r="D15" s="30"/>
      <c r="E15" s="30"/>
      <c r="F15" s="30"/>
      <c r="G15" s="30"/>
      <c r="H15" s="30"/>
      <c r="I15" s="30"/>
      <c r="J15" s="30"/>
      <c r="K15" s="30"/>
      <c r="L15" s="95"/>
      <c r="M15" s="28">
        <f>'App B.1 Budget'!Z161</f>
        <v>0</v>
      </c>
      <c r="N15" s="99"/>
      <c r="O15" s="99"/>
    </row>
    <row r="16" spans="1:15" s="15" customFormat="1" ht="12" thickBot="1" x14ac:dyDescent="0.2">
      <c r="B16" s="29" t="s">
        <v>368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8">
        <f>'App B.1 Budget'!Z162</f>
        <v>0</v>
      </c>
      <c r="N16" s="99"/>
      <c r="O16" s="99"/>
    </row>
    <row r="17" spans="2:15" s="15" customFormat="1" ht="12" thickBot="1" x14ac:dyDescent="0.2">
      <c r="B17" s="25" t="s">
        <v>369</v>
      </c>
      <c r="C17" s="30"/>
      <c r="D17" s="30"/>
      <c r="E17" s="30"/>
      <c r="F17" s="30"/>
      <c r="G17" s="30"/>
      <c r="H17" s="30"/>
      <c r="I17" s="30"/>
      <c r="J17" s="30"/>
      <c r="K17" s="30"/>
      <c r="L17" s="95"/>
      <c r="M17" s="28">
        <f>'App B.1 Budget'!Z163</f>
        <v>0</v>
      </c>
      <c r="N17" s="99"/>
      <c r="O17" s="99"/>
    </row>
    <row r="18" spans="2:15" s="15" customFormat="1" ht="12" thickBot="1" x14ac:dyDescent="0.2">
      <c r="B18" s="29" t="s">
        <v>372</v>
      </c>
      <c r="C18" s="30"/>
      <c r="D18" s="30"/>
      <c r="E18" s="30"/>
      <c r="F18" s="30"/>
      <c r="G18" s="30"/>
      <c r="H18" s="30"/>
      <c r="I18" s="30"/>
      <c r="J18" s="30"/>
      <c r="K18" s="30"/>
      <c r="L18" s="95"/>
      <c r="M18" s="28">
        <f>'App B.1 Budget'!Z165</f>
        <v>14403008.449999999</v>
      </c>
      <c r="N18" s="99"/>
      <c r="O18" s="99"/>
    </row>
    <row r="19" spans="2:15" s="15" customFormat="1" ht="12" thickBot="1" x14ac:dyDescent="0.2">
      <c r="B19" s="29" t="s">
        <v>389</v>
      </c>
      <c r="C19" s="30"/>
      <c r="D19" s="30"/>
      <c r="E19" s="30"/>
      <c r="F19" s="30"/>
      <c r="G19" s="30"/>
      <c r="H19" s="30"/>
      <c r="I19" s="30"/>
      <c r="J19" s="30"/>
      <c r="K19" s="30"/>
      <c r="L19" s="95"/>
      <c r="M19" s="28">
        <f>'App B.1 Budget'!Z166</f>
        <v>124539.03</v>
      </c>
      <c r="N19" s="99"/>
      <c r="O19" s="99"/>
    </row>
    <row r="20" spans="2:15" s="15" customFormat="1" ht="11" x14ac:dyDescent="0.15">
      <c r="L20" s="31"/>
      <c r="N20" s="99"/>
      <c r="O20" s="99"/>
    </row>
    <row r="21" spans="2:15" s="15" customFormat="1" ht="11" x14ac:dyDescent="0.15">
      <c r="L21" s="31"/>
      <c r="N21" s="99"/>
      <c r="O21" s="99"/>
    </row>
    <row r="22" spans="2:15" s="15" customFormat="1" ht="12" thickBot="1" x14ac:dyDescent="0.2">
      <c r="N22" s="99"/>
      <c r="O22" s="99"/>
    </row>
    <row r="23" spans="2:15" s="15" customFormat="1" ht="23" thickBot="1" x14ac:dyDescent="0.2">
      <c r="B23" s="16" t="s">
        <v>398</v>
      </c>
      <c r="C23" s="17" t="s">
        <v>1</v>
      </c>
      <c r="D23" s="17" t="s">
        <v>2</v>
      </c>
      <c r="E23" s="17" t="s">
        <v>3</v>
      </c>
      <c r="F23" s="17" t="s">
        <v>4</v>
      </c>
      <c r="G23" s="17" t="s">
        <v>5</v>
      </c>
      <c r="H23" s="17" t="s">
        <v>6</v>
      </c>
      <c r="I23" s="17" t="s">
        <v>7</v>
      </c>
      <c r="J23" s="18" t="s">
        <v>8</v>
      </c>
      <c r="K23" s="17" t="s">
        <v>9</v>
      </c>
      <c r="L23" s="18" t="s">
        <v>10</v>
      </c>
      <c r="M23" s="19" t="s">
        <v>399</v>
      </c>
      <c r="N23" s="99" t="s">
        <v>394</v>
      </c>
      <c r="O23" s="99" t="s">
        <v>395</v>
      </c>
    </row>
    <row r="24" spans="2:15" s="15" customFormat="1" thickBot="1" x14ac:dyDescent="0.25">
      <c r="B24" s="20" t="s">
        <v>11</v>
      </c>
      <c r="C24" s="21">
        <f>SUM(C25:C37)</f>
        <v>82835165.736467451</v>
      </c>
      <c r="D24" s="21">
        <f t="shared" ref="D24" si="3">SUM(D25:D37)</f>
        <v>133331182.65524778</v>
      </c>
      <c r="E24" s="21">
        <f t="shared" ref="E24" si="4">SUM(E25:E37)</f>
        <v>32838397.577697687</v>
      </c>
      <c r="F24" s="21">
        <f t="shared" ref="F24" si="5">SUM(F25:F37)</f>
        <v>27050098.869721659</v>
      </c>
      <c r="G24" s="21">
        <f t="shared" ref="G24" si="6">SUM(G25:G37)</f>
        <v>72321914.01171717</v>
      </c>
      <c r="H24" s="21">
        <f t="shared" ref="H24" si="7">SUM(H25:H37)</f>
        <v>15335247.789548978</v>
      </c>
      <c r="I24" s="21">
        <f t="shared" ref="I24" si="8">SUM(I25:I37)</f>
        <v>6292076.5899541359</v>
      </c>
      <c r="J24" s="21">
        <f t="shared" ref="J24" si="9">SUM(J25:J37)</f>
        <v>12561342.11999863</v>
      </c>
      <c r="K24" s="21">
        <f t="shared" ref="K24" si="10">SUM(K25:K37)</f>
        <v>15568713.529703679</v>
      </c>
      <c r="L24" s="21">
        <f t="shared" ref="L24" si="11">SUM(L25:L37)</f>
        <v>398134138.88005716</v>
      </c>
      <c r="M24" s="22">
        <f>SUM(M25:M37)</f>
        <v>430110440.910007</v>
      </c>
      <c r="N24" s="99">
        <f>'App B.1 Budget'!AA167</f>
        <v>430110440.910007</v>
      </c>
      <c r="O24" s="99">
        <f>M24-N24</f>
        <v>0</v>
      </c>
    </row>
    <row r="25" spans="2:15" s="15" customFormat="1" ht="12" thickBot="1" x14ac:dyDescent="0.2">
      <c r="B25" s="20" t="s">
        <v>12</v>
      </c>
      <c r="C25" s="23">
        <f>'App B.1 Budget'!F7+'App B.1 Budget'!F60+('App B.1 Budget'!F34*97%)</f>
        <v>7133452.6962239202</v>
      </c>
      <c r="D25" s="23">
        <f>'App B.1 Budget'!F15+'App B.1 Budget'!F66+('App B.1 Budget'!F34*3%)+'App B.1 Budget'!F35+'App B.1 Budget'!F36</f>
        <v>17464111.248990271</v>
      </c>
      <c r="E25" s="23">
        <f>'App B.1 Budget'!F27+'App B.1 Budget'!F109</f>
        <v>2897677.6609358429</v>
      </c>
      <c r="F25" s="23">
        <f>'App B.1 Budget'!F22+'App B.1 Budget'!F99</f>
        <v>2838618.7108874507</v>
      </c>
      <c r="G25" s="23">
        <f>'App B.1 Budget'!F125</f>
        <v>12628378.037305983</v>
      </c>
      <c r="H25" s="23">
        <f>'App B.1 Budget'!F37</f>
        <v>733888.59570268844</v>
      </c>
      <c r="I25" s="23">
        <f>'App B.1 Budget'!F44</f>
        <v>645417.09616072546</v>
      </c>
      <c r="J25" s="23">
        <f>'App B.1 Budget'!F48+'App B.1 Budget'!F121</f>
        <v>261273.51976620356</v>
      </c>
      <c r="K25" s="23">
        <f>'App B.1 Budget'!F54</f>
        <v>831166.41551658895</v>
      </c>
      <c r="L25" s="23">
        <f>SUM(C25:K25)</f>
        <v>45433983.981489673</v>
      </c>
      <c r="M25" s="24">
        <f>SUM(L25)</f>
        <v>45433983.981489673</v>
      </c>
      <c r="N25" s="99"/>
      <c r="O25" s="99"/>
    </row>
    <row r="26" spans="2:15" s="15" customFormat="1" ht="12" thickBot="1" x14ac:dyDescent="0.2">
      <c r="B26" s="20" t="s">
        <v>13</v>
      </c>
      <c r="C26" s="23">
        <f>'App B.1 Budget'!J7+'App B.1 Budget'!J60+('App B.1 Budget'!J34*97%)</f>
        <v>6331429.2598667666</v>
      </c>
      <c r="D26" s="23">
        <f>'App B.1 Budget'!J15+'App B.1 Budget'!J66+('App B.1 Budget'!J34*3%)+'App B.1 Budget'!J35+'App B.1 Budget'!J36</f>
        <v>7335783.1915791482</v>
      </c>
      <c r="E26" s="23">
        <f>'App B.1 Budget'!J27+'App B.1 Budget'!J109</f>
        <v>1331019.7358407956</v>
      </c>
      <c r="F26" s="23">
        <f>'App B.1 Budget'!J22+'App B.1 Budget'!J99</f>
        <v>1980999.1075485153</v>
      </c>
      <c r="G26" s="23">
        <f>'App B.1 Budget'!J125</f>
        <v>5767585.769818767</v>
      </c>
      <c r="H26" s="23">
        <f>'App B.1 Budget'!J37</f>
        <v>0</v>
      </c>
      <c r="I26" s="23">
        <f>'App B.1 Budget'!J44</f>
        <v>64524.430282771275</v>
      </c>
      <c r="J26" s="23">
        <f>'App B.1 Budget'!J48+'App B.1 Budget'!J121</f>
        <v>269108.83869219729</v>
      </c>
      <c r="K26" s="23">
        <f>'App B.1 Budget'!J54</f>
        <v>1127360.3195279536</v>
      </c>
      <c r="L26" s="23">
        <f t="shared" ref="L26:L28" si="12">SUM(C26:K26)</f>
        <v>24207810.653156914</v>
      </c>
      <c r="M26" s="24">
        <f t="shared" ref="M26:M28" si="13">SUM(L26)</f>
        <v>24207810.653156914</v>
      </c>
      <c r="N26" s="99"/>
      <c r="O26" s="99"/>
    </row>
    <row r="27" spans="2:15" s="15" customFormat="1" ht="12" thickBot="1" x14ac:dyDescent="0.2">
      <c r="B27" s="25" t="s">
        <v>14</v>
      </c>
      <c r="C27" s="23">
        <f>'App B.1 Budget'!N7+'App B.1 Budget'!N60+('App B.1 Budget'!N34*97%)</f>
        <v>22637128.673541203</v>
      </c>
      <c r="D27" s="23">
        <f>'App B.1 Budget'!N15+'App B.1 Budget'!N66+('App B.1 Budget'!N34*3%)+'App B.1 Budget'!N35+'App B.1 Budget'!N36</f>
        <v>51021138.559744798</v>
      </c>
      <c r="E27" s="23">
        <f>'App B.1 Budget'!N27+'App B.1 Budget'!N109</f>
        <v>12967612.189620471</v>
      </c>
      <c r="F27" s="23">
        <f>'App B.1 Budget'!N22+'App B.1 Budget'!N99</f>
        <v>10904232.009006217</v>
      </c>
      <c r="G27" s="23">
        <f>'App B.1 Budget'!N125</f>
        <v>26190458.304592408</v>
      </c>
      <c r="H27" s="23">
        <f>'App B.1 Budget'!N37</f>
        <v>14601359.193846289</v>
      </c>
      <c r="I27" s="23">
        <f>'App B.1 Budget'!N44</f>
        <v>5582135.0635106396</v>
      </c>
      <c r="J27" s="23">
        <f>'App B.1 Budget'!N48+'App B.1 Budget'!N121</f>
        <v>12030959.761540229</v>
      </c>
      <c r="K27" s="23">
        <f>'App B.1 Budget'!N54</f>
        <v>3610186.7946591359</v>
      </c>
      <c r="L27" s="23">
        <f t="shared" si="12"/>
        <v>159545210.55006137</v>
      </c>
      <c r="M27" s="24">
        <f t="shared" si="13"/>
        <v>159545210.55006137</v>
      </c>
      <c r="N27" s="99"/>
      <c r="O27" s="99"/>
    </row>
    <row r="28" spans="2:15" s="15" customFormat="1" ht="12" thickBot="1" x14ac:dyDescent="0.2">
      <c r="B28" s="25" t="s">
        <v>15</v>
      </c>
      <c r="C28" s="23">
        <f>'App B.1 Budget'!R7+'App B.1 Budget'!R60+('App B.1 Budget'!R34*97%)</f>
        <v>46733155.106835559</v>
      </c>
      <c r="D28" s="26">
        <f>'App B.1 Budget'!R15+'App B.1 Budget'!R66+('App B.1 Budget'!R34*3%)+'App B.1 Budget'!R35+'App B.1 Budget'!R36</f>
        <v>57510149.654933564</v>
      </c>
      <c r="E28" s="26">
        <f>'App B.1 Budget'!R27+'App B.1 Budget'!R109</f>
        <v>15642087.991300577</v>
      </c>
      <c r="F28" s="26">
        <f>'App B.1 Budget'!R22+'App B.1 Budget'!R99</f>
        <v>11326249.042279474</v>
      </c>
      <c r="G28" s="26">
        <f>'App B.1 Budget'!R125</f>
        <v>27735491.900000006</v>
      </c>
      <c r="H28" s="26">
        <f>'App B.1 Budget'!R37</f>
        <v>0</v>
      </c>
      <c r="I28" s="26">
        <f>'App B.1 Budget'!R44</f>
        <v>0</v>
      </c>
      <c r="J28" s="26">
        <f>'App B.1 Budget'!R48+'App B.1 Budget'!R121</f>
        <v>0</v>
      </c>
      <c r="K28" s="26">
        <f>'App B.1 Budget'!R54</f>
        <v>10000000</v>
      </c>
      <c r="L28" s="23">
        <f t="shared" si="12"/>
        <v>168947133.69534919</v>
      </c>
      <c r="M28" s="27">
        <f t="shared" si="13"/>
        <v>168947133.69534919</v>
      </c>
      <c r="N28" s="99"/>
      <c r="O28" s="99"/>
    </row>
    <row r="29" spans="2:15" s="15" customFormat="1" ht="12" thickBot="1" x14ac:dyDescent="0.2">
      <c r="B29" s="96" t="s">
        <v>396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8">
        <f>'App B.1 Budget'!AA52</f>
        <v>714617.02994984994</v>
      </c>
      <c r="N29" s="99"/>
      <c r="O29" s="99"/>
    </row>
    <row r="30" spans="2:15" s="15" customFormat="1" ht="12" thickBot="1" x14ac:dyDescent="0.2">
      <c r="B30" s="96" t="s">
        <v>363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8">
        <f>'App B.1 Budget'!AA158</f>
        <v>12200968.449999999</v>
      </c>
      <c r="N30" s="99"/>
      <c r="O30" s="99"/>
    </row>
    <row r="31" spans="2:15" s="15" customFormat="1" ht="12" thickBot="1" x14ac:dyDescent="0.2">
      <c r="B31" s="25" t="s">
        <v>365</v>
      </c>
      <c r="C31" s="30"/>
      <c r="D31" s="30"/>
      <c r="E31" s="30"/>
      <c r="F31" s="30"/>
      <c r="G31" s="30"/>
      <c r="H31" s="30"/>
      <c r="I31" s="30"/>
      <c r="J31" s="30"/>
      <c r="K31" s="30"/>
      <c r="L31" s="95"/>
      <c r="M31" s="28">
        <f>'App B.1 Budget'!AA159</f>
        <v>5003449.5500000007</v>
      </c>
      <c r="N31" s="99"/>
      <c r="O31" s="99"/>
    </row>
    <row r="32" spans="2:15" s="15" customFormat="1" ht="12" thickBot="1" x14ac:dyDescent="0.2">
      <c r="B32" s="29" t="s">
        <v>366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8">
        <f>'App B.1 Budget'!AA160</f>
        <v>0</v>
      </c>
      <c r="N32" s="99"/>
      <c r="O32" s="99"/>
    </row>
    <row r="33" spans="2:15" s="15" customFormat="1" ht="12" thickBot="1" x14ac:dyDescent="0.2">
      <c r="B33" s="25" t="s">
        <v>367</v>
      </c>
      <c r="C33" s="30"/>
      <c r="D33" s="30"/>
      <c r="E33" s="30"/>
      <c r="F33" s="30"/>
      <c r="G33" s="30"/>
      <c r="H33" s="30"/>
      <c r="I33" s="30"/>
      <c r="J33" s="30"/>
      <c r="K33" s="30"/>
      <c r="L33" s="95"/>
      <c r="M33" s="28">
        <f>'App B.1 Budget'!AA161</f>
        <v>0</v>
      </c>
      <c r="N33" s="99"/>
      <c r="O33" s="99"/>
    </row>
    <row r="34" spans="2:15" s="15" customFormat="1" ht="12" thickBot="1" x14ac:dyDescent="0.2">
      <c r="B34" s="29" t="s">
        <v>368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8">
        <f>'App B.1 Budget'!AA162</f>
        <v>0</v>
      </c>
      <c r="N34" s="99"/>
      <c r="O34" s="99"/>
    </row>
    <row r="35" spans="2:15" s="15" customFormat="1" ht="12" thickBot="1" x14ac:dyDescent="0.2">
      <c r="B35" s="25" t="s">
        <v>369</v>
      </c>
      <c r="C35" s="30"/>
      <c r="D35" s="30"/>
      <c r="E35" s="30"/>
      <c r="F35" s="30"/>
      <c r="G35" s="30"/>
      <c r="H35" s="30"/>
      <c r="I35" s="30"/>
      <c r="J35" s="30"/>
      <c r="K35" s="30"/>
      <c r="L35" s="95"/>
      <c r="M35" s="28">
        <f>'App B.1 Budget'!AA163</f>
        <v>0</v>
      </c>
      <c r="N35" s="99"/>
      <c r="O35" s="99"/>
    </row>
    <row r="36" spans="2:15" s="15" customFormat="1" ht="12" thickBot="1" x14ac:dyDescent="0.2">
      <c r="B36" s="29" t="s">
        <v>372</v>
      </c>
      <c r="C36" s="30"/>
      <c r="D36" s="30"/>
      <c r="E36" s="30"/>
      <c r="F36" s="30"/>
      <c r="G36" s="30"/>
      <c r="H36" s="30"/>
      <c r="I36" s="30"/>
      <c r="J36" s="30"/>
      <c r="K36" s="30"/>
      <c r="L36" s="95"/>
      <c r="M36" s="28">
        <f>'App B.1 Budget'!AA165</f>
        <v>12837000</v>
      </c>
      <c r="N36" s="99"/>
      <c r="O36" s="99"/>
    </row>
    <row r="37" spans="2:15" s="15" customFormat="1" ht="12" thickBot="1" x14ac:dyDescent="0.2">
      <c r="B37" s="29" t="s">
        <v>389</v>
      </c>
      <c r="C37" s="30"/>
      <c r="D37" s="30"/>
      <c r="E37" s="30"/>
      <c r="F37" s="30"/>
      <c r="G37" s="30"/>
      <c r="H37" s="30"/>
      <c r="I37" s="30"/>
      <c r="J37" s="30"/>
      <c r="K37" s="30"/>
      <c r="L37" s="95"/>
      <c r="M37" s="28">
        <f>'App B.1 Budget'!AA166</f>
        <v>1220267</v>
      </c>
      <c r="N37" s="99"/>
      <c r="O37" s="99"/>
    </row>
    <row r="38" spans="2:15" s="15" customFormat="1" ht="11" x14ac:dyDescent="0.15">
      <c r="N38" s="99"/>
      <c r="O38" s="99"/>
    </row>
    <row r="39" spans="2:15" s="15" customFormat="1" ht="12" thickBot="1" x14ac:dyDescent="0.2">
      <c r="N39" s="99"/>
      <c r="O39" s="99"/>
    </row>
    <row r="40" spans="2:15" s="15" customFormat="1" ht="23" thickBot="1" x14ac:dyDescent="0.2">
      <c r="B40" s="16" t="s">
        <v>16</v>
      </c>
      <c r="C40" s="17" t="s">
        <v>1</v>
      </c>
      <c r="D40" s="17" t="s">
        <v>2</v>
      </c>
      <c r="E40" s="17" t="s">
        <v>3</v>
      </c>
      <c r="F40" s="17" t="s">
        <v>4</v>
      </c>
      <c r="G40" s="17" t="s">
        <v>5</v>
      </c>
      <c r="H40" s="17" t="s">
        <v>6</v>
      </c>
      <c r="I40" s="17" t="s">
        <v>7</v>
      </c>
      <c r="J40" s="18" t="s">
        <v>8</v>
      </c>
      <c r="K40" s="17" t="s">
        <v>9</v>
      </c>
      <c r="L40" s="18" t="s">
        <v>10</v>
      </c>
      <c r="M40" s="19" t="s">
        <v>399</v>
      </c>
      <c r="N40" s="99" t="s">
        <v>394</v>
      </c>
      <c r="O40" s="99" t="s">
        <v>395</v>
      </c>
    </row>
    <row r="41" spans="2:15" s="15" customFormat="1" thickBot="1" x14ac:dyDescent="0.25">
      <c r="B41" s="20" t="s">
        <v>11</v>
      </c>
      <c r="C41" s="21">
        <f>SUM(C42:C54)</f>
        <v>83790021.260985479</v>
      </c>
      <c r="D41" s="21">
        <f t="shared" ref="D41" si="14">SUM(D42:D54)</f>
        <v>105500267.25321321</v>
      </c>
      <c r="E41" s="21">
        <f t="shared" ref="E41" si="15">SUM(E42:E54)</f>
        <v>43352566.677640319</v>
      </c>
      <c r="F41" s="21">
        <f t="shared" ref="F41" si="16">SUM(F42:F54)</f>
        <v>31900827.048304424</v>
      </c>
      <c r="G41" s="21">
        <f t="shared" ref="G41" si="17">SUM(G42:G54)</f>
        <v>75285899.177235723</v>
      </c>
      <c r="H41" s="21">
        <f t="shared" ref="H41" si="18">SUM(H42:H54)</f>
        <v>17215199.112454195</v>
      </c>
      <c r="I41" s="21">
        <f t="shared" ref="I41" si="19">SUM(I42:I54)</f>
        <v>8025889.1191659337</v>
      </c>
      <c r="J41" s="21">
        <f t="shared" ref="J41" si="20">SUM(J42:J54)</f>
        <v>10894910.793089917</v>
      </c>
      <c r="K41" s="21">
        <f t="shared" ref="K41" si="21">SUM(K42:K54)</f>
        <v>18257889.373905618</v>
      </c>
      <c r="L41" s="21">
        <f t="shared" ref="L41" si="22">SUM(L42:L54)</f>
        <v>394223469.8159948</v>
      </c>
      <c r="M41" s="22">
        <f>SUM(M42:M54)</f>
        <v>430110440.910007</v>
      </c>
      <c r="N41" s="99">
        <f>'App B.1 Budget'!AB167</f>
        <v>430110440.910007</v>
      </c>
      <c r="O41" s="99">
        <f>M41-N41</f>
        <v>0</v>
      </c>
    </row>
    <row r="42" spans="2:15" s="15" customFormat="1" ht="12" thickBot="1" x14ac:dyDescent="0.2">
      <c r="B42" s="20" t="s">
        <v>12</v>
      </c>
      <c r="C42" s="23">
        <f>'App B.1 Budget'!G7+'App B.1 Budget'!G60+('App B.1 Budget'!G34*97%)</f>
        <v>7752303.961261834</v>
      </c>
      <c r="D42" s="23">
        <f>'App B.1 Budget'!G15+'App B.1 Budget'!G66+('App B.1 Budget'!G34*3%)+'App B.1 Budget'!G35+'App B.1 Budget'!G36</f>
        <v>11851426.867781347</v>
      </c>
      <c r="E42" s="23">
        <f>'App B.1 Budget'!G27+'App B.1 Budget'!G109</f>
        <v>3926190.0980681987</v>
      </c>
      <c r="F42" s="23">
        <f>'App B.1 Budget'!G22+'App B.1 Budget'!G99</f>
        <v>2818820.1786259413</v>
      </c>
      <c r="G42" s="23">
        <f>'App B.1 Budget'!G125</f>
        <v>9235712.4781146888</v>
      </c>
      <c r="H42" s="23">
        <f>'App B.1 Budget'!G37</f>
        <v>679899.11245419574</v>
      </c>
      <c r="I42" s="23">
        <f>'App B.1 Budget'!G44</f>
        <v>525724.59487407911</v>
      </c>
      <c r="J42" s="23">
        <f>'App B.1 Budget'!G48+'App B.1 Budget'!G121</f>
        <v>554367.80689566594</v>
      </c>
      <c r="K42" s="23">
        <f>'App B.1 Budget'!G54</f>
        <v>582979.37503399746</v>
      </c>
      <c r="L42" s="23">
        <f>SUM(C42:K42)</f>
        <v>37927424.473109946</v>
      </c>
      <c r="M42" s="24">
        <f>SUM(L42)</f>
        <v>37927424.473109946</v>
      </c>
      <c r="N42" s="99"/>
      <c r="O42" s="99"/>
    </row>
    <row r="43" spans="2:15" s="15" customFormat="1" ht="12" thickBot="1" x14ac:dyDescent="0.2">
      <c r="B43" s="20" t="s">
        <v>13</v>
      </c>
      <c r="C43" s="23">
        <f>'App B.1 Budget'!K7+'App B.1 Budget'!K60+('App B.1 Budget'!K34*97%)</f>
        <v>6351319.6679261252</v>
      </c>
      <c r="D43" s="23">
        <f>'App B.1 Budget'!K15+'App B.1 Budget'!K66+('App B.1 Budget'!K34*3%)+'App B.1 Budget'!K35+'App B.1 Budget'!K36</f>
        <v>9180216.5574502274</v>
      </c>
      <c r="E43" s="23">
        <f>'App B.1 Budget'!K27+'App B.1 Budget'!K109</f>
        <v>2398131.3462842572</v>
      </c>
      <c r="F43" s="23">
        <f>'App B.1 Budget'!K22+'App B.1 Budget'!K99</f>
        <v>2075402.9881418464</v>
      </c>
      <c r="G43" s="23">
        <f>'App B.1 Budget'!K125</f>
        <v>2155603.6933658933</v>
      </c>
      <c r="H43" s="23">
        <f>'App B.1 Budget'!K37</f>
        <v>0</v>
      </c>
      <c r="I43" s="23">
        <f>'App B.1 Budget'!K44</f>
        <v>171197.9551612846</v>
      </c>
      <c r="J43" s="23">
        <f>'App B.1 Budget'!K48+'App B.1 Budget'!K121</f>
        <v>4210.7754608416062</v>
      </c>
      <c r="K43" s="23">
        <f>'App B.1 Budget'!K54</f>
        <v>1828166.7681140418</v>
      </c>
      <c r="L43" s="23">
        <f t="shared" ref="L43:L45" si="23">SUM(C43:K43)</f>
        <v>24164249.751904517</v>
      </c>
      <c r="M43" s="24">
        <f t="shared" ref="M43:M45" si="24">SUM(L43)</f>
        <v>24164249.751904517</v>
      </c>
      <c r="N43" s="99"/>
      <c r="O43" s="99"/>
    </row>
    <row r="44" spans="2:15" s="15" customFormat="1" ht="12" thickBot="1" x14ac:dyDescent="0.2">
      <c r="B44" s="25" t="s">
        <v>14</v>
      </c>
      <c r="C44" s="23">
        <f>'App B.1 Budget'!O7+'App B.1 Budget'!O60+('App B.1 Budget'!O34*97%)</f>
        <v>20192263.305460371</v>
      </c>
      <c r="D44" s="23">
        <f>'App B.1 Budget'!O15+'App B.1 Budget'!O66+('App B.1 Budget'!O34*3%)+'App B.1 Budget'!O35+'App B.1 Budget'!O36</f>
        <v>36929715.316149428</v>
      </c>
      <c r="E44" s="23">
        <f>'App B.1 Budget'!O27+'App B.1 Budget'!O109</f>
        <v>17411176.587636925</v>
      </c>
      <c r="F44" s="23">
        <f>'App B.1 Budget'!O22+'App B.1 Budget'!O99</f>
        <v>10965720.714593645</v>
      </c>
      <c r="G44" s="23">
        <f>'App B.1 Budget'!O125</f>
        <v>35378807.233659603</v>
      </c>
      <c r="H44" s="23">
        <f>'App B.1 Budget'!O37</f>
        <v>16535300</v>
      </c>
      <c r="I44" s="23">
        <f>'App B.1 Budget'!O44</f>
        <v>7328966.5691305697</v>
      </c>
      <c r="J44" s="23">
        <f>'App B.1 Budget'!O48+'App B.1 Budget'!O121</f>
        <v>10336332.21073341</v>
      </c>
      <c r="K44" s="23">
        <f>'App B.1 Budget'!O54</f>
        <v>2346743.2307575778</v>
      </c>
      <c r="L44" s="23">
        <f t="shared" si="23"/>
        <v>157425025.16812152</v>
      </c>
      <c r="M44" s="24">
        <f t="shared" si="24"/>
        <v>157425025.16812152</v>
      </c>
      <c r="N44" s="99"/>
      <c r="O44" s="99"/>
    </row>
    <row r="45" spans="2:15" s="15" customFormat="1" ht="12" thickBot="1" x14ac:dyDescent="0.2">
      <c r="B45" s="25" t="s">
        <v>15</v>
      </c>
      <c r="C45" s="26">
        <f>'App B.1 Budget'!S7+'App B.1 Budget'!S60+('App B.1 Budget'!S34*97%)</f>
        <v>49494134.326337144</v>
      </c>
      <c r="D45" s="26">
        <f>'App B.1 Budget'!S15+'App B.1 Budget'!S66+('App B.1 Budget'!S34*3%)+'App B.1 Budget'!S35+'App B.1 Budget'!S36</f>
        <v>47538908.511832207</v>
      </c>
      <c r="E45" s="26">
        <f>'App B.1 Budget'!S27+'App B.1 Budget'!S109</f>
        <v>19617068.645650938</v>
      </c>
      <c r="F45" s="26">
        <f>'App B.1 Budget'!S22+'App B.1 Budget'!S99</f>
        <v>16040883.166942991</v>
      </c>
      <c r="G45" s="26">
        <f>'App B.1 Budget'!S125</f>
        <v>28515775.772095546</v>
      </c>
      <c r="H45" s="26">
        <f>'App B.1 Budget'!S37</f>
        <v>0</v>
      </c>
      <c r="I45" s="26">
        <f>'App B.1 Budget'!S44</f>
        <v>0</v>
      </c>
      <c r="J45" s="26">
        <f>'App B.1 Budget'!S48+'App B.1 Budget'!S121</f>
        <v>0</v>
      </c>
      <c r="K45" s="26">
        <f>'App B.1 Budget'!S54</f>
        <v>13500000</v>
      </c>
      <c r="L45" s="23">
        <f t="shared" si="23"/>
        <v>174706770.42285883</v>
      </c>
      <c r="M45" s="27">
        <f t="shared" si="24"/>
        <v>174706770.42285883</v>
      </c>
      <c r="N45" s="99"/>
      <c r="O45" s="99"/>
    </row>
    <row r="46" spans="2:15" s="15" customFormat="1" ht="12" thickBot="1" x14ac:dyDescent="0.2">
      <c r="B46" s="96" t="s">
        <v>396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8">
        <f>'App B.1 Budget'!AB52</f>
        <v>559206.45401218149</v>
      </c>
      <c r="N46" s="99"/>
      <c r="O46" s="99"/>
    </row>
    <row r="47" spans="2:15" s="15" customFormat="1" ht="12" thickBot="1" x14ac:dyDescent="0.2">
      <c r="B47" s="96" t="s">
        <v>363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8">
        <f>'App B.1 Budget'!AB158</f>
        <v>9869566.9089012519</v>
      </c>
      <c r="N47" s="99"/>
      <c r="O47" s="99"/>
    </row>
    <row r="48" spans="2:15" s="15" customFormat="1" ht="12" thickBot="1" x14ac:dyDescent="0.2">
      <c r="B48" s="25" t="s">
        <v>365</v>
      </c>
      <c r="C48" s="30"/>
      <c r="D48" s="30"/>
      <c r="E48" s="30"/>
      <c r="F48" s="30"/>
      <c r="G48" s="30"/>
      <c r="H48" s="30"/>
      <c r="I48" s="30"/>
      <c r="J48" s="30"/>
      <c r="K48" s="30"/>
      <c r="L48" s="95"/>
      <c r="M48" s="28">
        <f>'App B.1 Budget'!AB159</f>
        <v>6579711.2726008324</v>
      </c>
      <c r="N48" s="99"/>
      <c r="O48" s="99"/>
    </row>
    <row r="49" spans="2:15" s="15" customFormat="1" ht="12" thickBot="1" x14ac:dyDescent="0.2">
      <c r="B49" s="29" t="s">
        <v>366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8">
        <f>'App B.1 Budget'!AB160</f>
        <v>413425.00009010616</v>
      </c>
      <c r="N49" s="99"/>
      <c r="O49" s="99"/>
    </row>
    <row r="50" spans="2:15" s="15" customFormat="1" ht="12" thickBot="1" x14ac:dyDescent="0.2">
      <c r="B50" s="25" t="s">
        <v>367</v>
      </c>
      <c r="C50" s="30"/>
      <c r="D50" s="30"/>
      <c r="E50" s="30"/>
      <c r="F50" s="30"/>
      <c r="G50" s="30"/>
      <c r="H50" s="30"/>
      <c r="I50" s="30"/>
      <c r="J50" s="30"/>
      <c r="K50" s="30"/>
      <c r="L50" s="95"/>
      <c r="M50" s="28">
        <f>'App B.1 Budget'!AB161</f>
        <v>275616.66672673746</v>
      </c>
      <c r="N50" s="99"/>
      <c r="O50" s="99"/>
    </row>
    <row r="51" spans="2:15" s="15" customFormat="1" ht="12" thickBot="1" x14ac:dyDescent="0.2">
      <c r="B51" s="29" t="s">
        <v>368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8">
        <f>'App B.1 Budget'!AB162</f>
        <v>39658.67500864363</v>
      </c>
      <c r="N51" s="99"/>
      <c r="O51" s="99"/>
    </row>
    <row r="52" spans="2:15" s="15" customFormat="1" ht="12" thickBot="1" x14ac:dyDescent="0.2">
      <c r="B52" s="25" t="s">
        <v>369</v>
      </c>
      <c r="C52" s="30"/>
      <c r="D52" s="30"/>
      <c r="E52" s="30"/>
      <c r="F52" s="30"/>
      <c r="G52" s="30"/>
      <c r="H52" s="30"/>
      <c r="I52" s="30"/>
      <c r="J52" s="30"/>
      <c r="K52" s="30"/>
      <c r="L52" s="95"/>
      <c r="M52" s="28">
        <f>'App B.1 Budget'!AB163</f>
        <v>26439.116672429085</v>
      </c>
      <c r="N52" s="99"/>
      <c r="O52" s="99"/>
    </row>
    <row r="53" spans="2:15" s="15" customFormat="1" ht="12" thickBot="1" x14ac:dyDescent="0.2">
      <c r="B53" s="29" t="s">
        <v>372</v>
      </c>
      <c r="C53" s="30"/>
      <c r="D53" s="30"/>
      <c r="E53" s="30"/>
      <c r="F53" s="30"/>
      <c r="G53" s="30"/>
      <c r="H53" s="30"/>
      <c r="I53" s="30"/>
      <c r="J53" s="30"/>
      <c r="K53" s="30"/>
      <c r="L53" s="95"/>
      <c r="M53" s="28">
        <f>'App B.1 Budget'!AB165</f>
        <v>16537000</v>
      </c>
      <c r="N53" s="99"/>
      <c r="O53" s="99"/>
    </row>
    <row r="54" spans="2:15" s="15" customFormat="1" ht="12" thickBot="1" x14ac:dyDescent="0.2">
      <c r="B54" s="29" t="s">
        <v>389</v>
      </c>
      <c r="C54" s="30"/>
      <c r="D54" s="30"/>
      <c r="E54" s="30"/>
      <c r="F54" s="30"/>
      <c r="G54" s="30"/>
      <c r="H54" s="30"/>
      <c r="I54" s="30"/>
      <c r="J54" s="30"/>
      <c r="K54" s="30"/>
      <c r="L54" s="95"/>
      <c r="M54" s="28">
        <f>'App B.1 Budget'!AB166</f>
        <v>1586347</v>
      </c>
      <c r="N54" s="99"/>
      <c r="O54" s="99"/>
    </row>
    <row r="55" spans="2:15" s="15" customFormat="1" ht="11" x14ac:dyDescent="0.15">
      <c r="N55" s="99"/>
      <c r="O55" s="99"/>
    </row>
    <row r="56" spans="2:15" s="15" customFormat="1" ht="12" thickBot="1" x14ac:dyDescent="0.2">
      <c r="N56" s="99"/>
      <c r="O56" s="99"/>
    </row>
    <row r="57" spans="2:15" ht="23" thickBot="1" x14ac:dyDescent="0.25">
      <c r="B57" s="16" t="s">
        <v>390</v>
      </c>
      <c r="C57" s="17" t="s">
        <v>1</v>
      </c>
      <c r="D57" s="17" t="s">
        <v>2</v>
      </c>
      <c r="E57" s="17" t="s">
        <v>3</v>
      </c>
      <c r="F57" s="17" t="s">
        <v>4</v>
      </c>
      <c r="G57" s="17" t="s">
        <v>5</v>
      </c>
      <c r="H57" s="17" t="s">
        <v>6</v>
      </c>
      <c r="I57" s="17" t="s">
        <v>7</v>
      </c>
      <c r="J57" s="18" t="s">
        <v>8</v>
      </c>
      <c r="K57" s="17" t="s">
        <v>9</v>
      </c>
      <c r="L57" s="18" t="s">
        <v>10</v>
      </c>
      <c r="M57" s="19" t="s">
        <v>399</v>
      </c>
      <c r="N57" s="99" t="s">
        <v>394</v>
      </c>
      <c r="O57" s="99" t="s">
        <v>395</v>
      </c>
    </row>
    <row r="58" spans="2:15" ht="13.5" customHeight="1" thickBot="1" x14ac:dyDescent="0.25">
      <c r="B58" s="20" t="s">
        <v>11</v>
      </c>
      <c r="C58" s="21">
        <f>SUM(C59:C71)</f>
        <v>81092164.736402184</v>
      </c>
      <c r="D58" s="21">
        <f t="shared" ref="D58" si="25">SUM(D59:D71)</f>
        <v>98693363.907391861</v>
      </c>
      <c r="E58" s="21">
        <f t="shared" ref="E58" si="26">SUM(E59:E71)</f>
        <v>42944061.281107955</v>
      </c>
      <c r="F58" s="21">
        <f t="shared" ref="F58" si="27">SUM(F59:F71)</f>
        <v>32241554.549172353</v>
      </c>
      <c r="G58" s="21">
        <f t="shared" ref="G58" si="28">SUM(G59:G71)</f>
        <v>72507939.612744465</v>
      </c>
      <c r="H58" s="21">
        <f t="shared" ref="H58" si="29">SUM(H59:H71)</f>
        <v>17002831.167285103</v>
      </c>
      <c r="I58" s="21">
        <f t="shared" ref="I58" si="30">SUM(I59:I71)</f>
        <v>7893484.3346959464</v>
      </c>
      <c r="J58" s="21">
        <f t="shared" ref="J58" si="31">SUM(J59:J71)</f>
        <v>10745183.412384199</v>
      </c>
      <c r="K58" s="21">
        <f t="shared" ref="K58" si="32">SUM(K59:K71)</f>
        <v>17706226.020702973</v>
      </c>
      <c r="L58" s="21">
        <f t="shared" ref="L58" si="33">SUM(L59:L71)</f>
        <v>380826809.02188706</v>
      </c>
      <c r="M58" s="22">
        <f>SUM(M59:M71)</f>
        <v>416713780.11588711</v>
      </c>
      <c r="N58" s="99">
        <v>416713780.11589915</v>
      </c>
      <c r="O58" s="99">
        <f>M58-N58</f>
        <v>-1.2040138244628906E-5</v>
      </c>
    </row>
    <row r="59" spans="2:15" ht="13.5" customHeight="1" thickBot="1" x14ac:dyDescent="0.25">
      <c r="B59" s="20" t="s">
        <v>12</v>
      </c>
      <c r="C59" s="23">
        <v>6748629.3090934912</v>
      </c>
      <c r="D59" s="23">
        <v>10317047.308019711</v>
      </c>
      <c r="E59" s="23">
        <v>3417874.4411078179</v>
      </c>
      <c r="F59" s="23">
        <v>2453873.3993916814</v>
      </c>
      <c r="G59" s="23">
        <v>8039984.0139937168</v>
      </c>
      <c r="H59" s="23">
        <v>591873.99003743322</v>
      </c>
      <c r="I59" s="23">
        <v>457660.126229238</v>
      </c>
      <c r="J59" s="23">
        <v>482594.96123072808</v>
      </c>
      <c r="K59" s="23">
        <v>507502.24921663885</v>
      </c>
      <c r="L59" s="23">
        <f>SUM(C59:K59)</f>
        <v>33017039.798320457</v>
      </c>
      <c r="M59" s="24">
        <f>SUM(L59)</f>
        <v>33017039.798320457</v>
      </c>
    </row>
    <row r="60" spans="2:15" ht="13.5" customHeight="1" thickBot="1" x14ac:dyDescent="0.25">
      <c r="B60" s="20" t="s">
        <v>13</v>
      </c>
      <c r="C60" s="23">
        <v>5708980.3999489229</v>
      </c>
      <c r="D60" s="23">
        <v>4185398.3495082669</v>
      </c>
      <c r="E60" s="23">
        <v>1728870.8819202897</v>
      </c>
      <c r="F60" s="23">
        <v>1963537.741726032</v>
      </c>
      <c r="G60" s="23">
        <v>1739415.5893152554</v>
      </c>
      <c r="H60" s="23">
        <v>0</v>
      </c>
      <c r="I60" s="23">
        <v>161970.30079756663</v>
      </c>
      <c r="J60" s="23">
        <v>3983.8125831643169</v>
      </c>
      <c r="K60" s="23">
        <v>1369627.6761050285</v>
      </c>
      <c r="L60" s="23">
        <f t="shared" ref="L60:L62" si="34">SUM(C60:K60)</f>
        <v>16861784.751904529</v>
      </c>
      <c r="M60" s="24">
        <f t="shared" ref="M60:M62" si="35">SUM(L60)</f>
        <v>16861784.751904529</v>
      </c>
    </row>
    <row r="61" spans="2:15" ht="13.5" customHeight="1" thickBot="1" x14ac:dyDescent="0.25">
      <c r="B61" s="25" t="s">
        <v>14</v>
      </c>
      <c r="C61" s="23">
        <v>20040420.70102267</v>
      </c>
      <c r="D61" s="23">
        <v>36652009.738031678</v>
      </c>
      <c r="E61" s="23">
        <v>17280247.312428948</v>
      </c>
      <c r="F61" s="23">
        <v>10883260.24111164</v>
      </c>
      <c r="G61" s="23">
        <v>35112764.237339988</v>
      </c>
      <c r="H61" s="23">
        <v>16410957.177247671</v>
      </c>
      <c r="I61" s="23">
        <v>7273853.9076691419</v>
      </c>
      <c r="J61" s="23">
        <v>10258604.638570307</v>
      </c>
      <c r="K61" s="23">
        <v>2329096.0953813051</v>
      </c>
      <c r="L61" s="23">
        <f t="shared" si="34"/>
        <v>156241214.04880333</v>
      </c>
      <c r="M61" s="24">
        <f t="shared" si="35"/>
        <v>156241214.04880333</v>
      </c>
    </row>
    <row r="62" spans="2:15" ht="13.5" customHeight="1" thickBot="1" x14ac:dyDescent="0.25">
      <c r="B62" s="25" t="s">
        <v>15</v>
      </c>
      <c r="C62" s="26">
        <v>48594134.326337099</v>
      </c>
      <c r="D62" s="26">
        <v>47538908.511832207</v>
      </c>
      <c r="E62" s="26">
        <v>20517068.645650901</v>
      </c>
      <c r="F62" s="26">
        <v>16940883.166942999</v>
      </c>
      <c r="G62" s="26">
        <v>27615775.772095501</v>
      </c>
      <c r="H62" s="26">
        <v>0</v>
      </c>
      <c r="I62" s="26">
        <v>0</v>
      </c>
      <c r="J62" s="26">
        <v>0</v>
      </c>
      <c r="K62" s="26">
        <v>13500000</v>
      </c>
      <c r="L62" s="23">
        <f t="shared" si="34"/>
        <v>174706770.42285872</v>
      </c>
      <c r="M62" s="27">
        <f t="shared" si="35"/>
        <v>174706770.42285872</v>
      </c>
    </row>
    <row r="63" spans="2:15" ht="13.5" customHeight="1" thickBot="1" x14ac:dyDescent="0.25">
      <c r="B63" s="96" t="s">
        <v>396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8">
        <v>559206.45400000003</v>
      </c>
    </row>
    <row r="64" spans="2:15" ht="13.5" customHeight="1" thickBot="1" x14ac:dyDescent="0.25">
      <c r="B64" s="96" t="s">
        <v>363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8">
        <v>9869566.9089012519</v>
      </c>
    </row>
    <row r="65" spans="2:15" ht="13.5" customHeight="1" thickBot="1" x14ac:dyDescent="0.25">
      <c r="B65" s="25" t="s">
        <v>365</v>
      </c>
      <c r="C65" s="30"/>
      <c r="D65" s="30"/>
      <c r="E65" s="30"/>
      <c r="F65" s="30"/>
      <c r="G65" s="30"/>
      <c r="H65" s="30"/>
      <c r="I65" s="30"/>
      <c r="J65" s="30"/>
      <c r="K65" s="30"/>
      <c r="L65" s="95"/>
      <c r="M65" s="28">
        <v>6579711.2726008324</v>
      </c>
    </row>
    <row r="66" spans="2:15" s="15" customFormat="1" ht="12" thickBot="1" x14ac:dyDescent="0.2">
      <c r="B66" s="29" t="s">
        <v>366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8">
        <v>413425.00009010616</v>
      </c>
      <c r="N66" s="99"/>
      <c r="O66" s="99"/>
    </row>
    <row r="67" spans="2:15" s="15" customFormat="1" ht="12" thickBot="1" x14ac:dyDescent="0.2">
      <c r="B67" s="25" t="s">
        <v>367</v>
      </c>
      <c r="C67" s="30"/>
      <c r="D67" s="30"/>
      <c r="E67" s="30"/>
      <c r="F67" s="30"/>
      <c r="G67" s="30"/>
      <c r="H67" s="30"/>
      <c r="I67" s="30"/>
      <c r="J67" s="30"/>
      <c r="K67" s="30"/>
      <c r="L67" s="95"/>
      <c r="M67" s="28">
        <v>275616.66672673746</v>
      </c>
      <c r="N67" s="99"/>
      <c r="O67" s="99"/>
    </row>
    <row r="68" spans="2:15" s="15" customFormat="1" ht="12" thickBot="1" x14ac:dyDescent="0.2">
      <c r="B68" s="29" t="s">
        <v>368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8">
        <v>39658.67500864363</v>
      </c>
      <c r="N68" s="99"/>
      <c r="O68" s="99"/>
    </row>
    <row r="69" spans="2:15" s="15" customFormat="1" ht="12" thickBot="1" x14ac:dyDescent="0.2">
      <c r="B69" s="25" t="s">
        <v>369</v>
      </c>
      <c r="C69" s="30"/>
      <c r="D69" s="30"/>
      <c r="E69" s="30"/>
      <c r="F69" s="30"/>
      <c r="G69" s="30"/>
      <c r="H69" s="30"/>
      <c r="I69" s="30"/>
      <c r="J69" s="30"/>
      <c r="K69" s="30"/>
      <c r="L69" s="95"/>
      <c r="M69" s="28">
        <v>26439.116672429085</v>
      </c>
      <c r="N69" s="99"/>
      <c r="O69" s="99"/>
    </row>
    <row r="70" spans="2:15" ht="13.5" customHeight="1" thickBot="1" x14ac:dyDescent="0.25">
      <c r="B70" s="29" t="s">
        <v>372</v>
      </c>
      <c r="C70" s="30"/>
      <c r="D70" s="30"/>
      <c r="E70" s="30"/>
      <c r="F70" s="30"/>
      <c r="G70" s="30"/>
      <c r="H70" s="30"/>
      <c r="I70" s="30"/>
      <c r="J70" s="30"/>
      <c r="K70" s="30"/>
      <c r="L70" s="95"/>
      <c r="M70" s="28">
        <v>16537000</v>
      </c>
    </row>
    <row r="71" spans="2:15" ht="13.5" customHeight="1" thickBot="1" x14ac:dyDescent="0.25">
      <c r="B71" s="29" t="s">
        <v>389</v>
      </c>
      <c r="C71" s="30"/>
      <c r="D71" s="30"/>
      <c r="E71" s="30"/>
      <c r="F71" s="30"/>
      <c r="G71" s="30"/>
      <c r="H71" s="30"/>
      <c r="I71" s="30"/>
      <c r="J71" s="30"/>
      <c r="K71" s="30"/>
      <c r="L71" s="95"/>
      <c r="M71" s="28">
        <v>1586347</v>
      </c>
    </row>
    <row r="72" spans="2:15" s="15" customFormat="1" ht="11" x14ac:dyDescent="0.15">
      <c r="N72" s="99"/>
      <c r="O72" s="99"/>
    </row>
    <row r="73" spans="2:15" s="15" customFormat="1" ht="12" thickBot="1" x14ac:dyDescent="0.2">
      <c r="N73" s="99"/>
      <c r="O73" s="99"/>
    </row>
    <row r="74" spans="2:15" ht="23" thickBot="1" x14ac:dyDescent="0.25">
      <c r="B74" s="16" t="s">
        <v>391</v>
      </c>
      <c r="C74" s="17" t="s">
        <v>1</v>
      </c>
      <c r="D74" s="17" t="s">
        <v>2</v>
      </c>
      <c r="E74" s="17" t="s">
        <v>3</v>
      </c>
      <c r="F74" s="17" t="s">
        <v>4</v>
      </c>
      <c r="G74" s="17" t="s">
        <v>5</v>
      </c>
      <c r="H74" s="17" t="s">
        <v>6</v>
      </c>
      <c r="I74" s="17" t="s">
        <v>7</v>
      </c>
      <c r="J74" s="18" t="s">
        <v>8</v>
      </c>
      <c r="K74" s="17" t="s">
        <v>9</v>
      </c>
      <c r="L74" s="18" t="s">
        <v>10</v>
      </c>
      <c r="M74" s="19" t="s">
        <v>399</v>
      </c>
      <c r="N74" s="99" t="s">
        <v>394</v>
      </c>
      <c r="O74" s="99" t="s">
        <v>395</v>
      </c>
    </row>
    <row r="75" spans="2:15" ht="13.5" customHeight="1" thickBot="1" x14ac:dyDescent="0.25">
      <c r="B75" s="20" t="s">
        <v>11</v>
      </c>
      <c r="C75" s="21">
        <f>SUM(C76:C88)</f>
        <v>78694308.211818933</v>
      </c>
      <c r="D75" s="21">
        <f t="shared" ref="D75" si="36">SUM(D76:D88)</f>
        <v>95486460.561570585</v>
      </c>
      <c r="E75" s="21">
        <f t="shared" ref="E75" si="37">SUM(E76:E88)</f>
        <v>43075555.884575605</v>
      </c>
      <c r="F75" s="21">
        <f t="shared" ref="F75" si="38">SUM(F76:F88)</f>
        <v>32582282.050040271</v>
      </c>
      <c r="G75" s="21">
        <f t="shared" ref="G75" si="39">SUM(G76:G88)</f>
        <v>70929980.048253268</v>
      </c>
      <c r="H75" s="21">
        <f t="shared" ref="H75" si="40">SUM(H76:H88)</f>
        <v>16790463.222116042</v>
      </c>
      <c r="I75" s="21">
        <f t="shared" ref="I75" si="41">SUM(I76:I88)</f>
        <v>7761079.5502259582</v>
      </c>
      <c r="J75" s="21">
        <f t="shared" ref="J75" si="42">SUM(J76:J88)</f>
        <v>10595456.031678483</v>
      </c>
      <c r="K75" s="21">
        <f t="shared" ref="K75" si="43">SUM(K76:K88)</f>
        <v>17514562.667500336</v>
      </c>
      <c r="L75" s="21">
        <f t="shared" ref="L75" si="44">SUM(L76:L88)</f>
        <v>373430148.22777951</v>
      </c>
      <c r="M75" s="22">
        <f>SUM(M76:M88)</f>
        <v>408757912.86777955</v>
      </c>
      <c r="N75" s="99">
        <v>408757912.86777955</v>
      </c>
      <c r="O75" s="99">
        <f>M75-N75</f>
        <v>0</v>
      </c>
    </row>
    <row r="76" spans="2:15" ht="13.5" customHeight="1" thickBot="1" x14ac:dyDescent="0.25">
      <c r="B76" s="20" t="s">
        <v>12</v>
      </c>
      <c r="C76" s="23">
        <v>5744954.6569251511</v>
      </c>
      <c r="D76" s="23">
        <v>8782667.7482581101</v>
      </c>
      <c r="E76" s="23">
        <v>2909558.7841474377</v>
      </c>
      <c r="F76" s="23">
        <v>2088926.6201574216</v>
      </c>
      <c r="G76" s="23">
        <v>6844255.5498727458</v>
      </c>
      <c r="H76" s="23">
        <v>503848.86762067024</v>
      </c>
      <c r="I76" s="23">
        <v>389595.65758439701</v>
      </c>
      <c r="J76" s="23">
        <v>410822.11556579004</v>
      </c>
      <c r="K76" s="23">
        <v>432025.12339928083</v>
      </c>
      <c r="L76" s="23">
        <f>SUM(C76:K76)</f>
        <v>28106655.123530999</v>
      </c>
      <c r="M76" s="24">
        <f>SUM(L76)</f>
        <v>28106655.123530999</v>
      </c>
    </row>
    <row r="77" spans="2:15" ht="13.5" customHeight="1" thickBot="1" x14ac:dyDescent="0.25">
      <c r="B77" s="20" t="s">
        <v>13</v>
      </c>
      <c r="C77" s="23">
        <v>5366641.1319717132</v>
      </c>
      <c r="D77" s="23">
        <v>3690580.1415663073</v>
      </c>
      <c r="E77" s="23">
        <v>1599610.4175563199</v>
      </c>
      <c r="F77" s="23">
        <v>1851672.4953102118</v>
      </c>
      <c r="G77" s="23">
        <v>1623227.4852646254</v>
      </c>
      <c r="H77" s="23">
        <v>0</v>
      </c>
      <c r="I77" s="23">
        <v>152742.64643384863</v>
      </c>
      <c r="J77" s="23">
        <v>3756.8497054870272</v>
      </c>
      <c r="K77" s="23">
        <v>1271088.5840960187</v>
      </c>
      <c r="L77" s="23">
        <f t="shared" ref="L77:L79" si="45">SUM(C77:K77)</f>
        <v>15559319.75190453</v>
      </c>
      <c r="M77" s="24">
        <f t="shared" ref="M77:M79" si="46">SUM(L77)</f>
        <v>15559319.75190453</v>
      </c>
    </row>
    <row r="78" spans="2:15" ht="13.5" customHeight="1" thickBot="1" x14ac:dyDescent="0.25">
      <c r="B78" s="25" t="s">
        <v>14</v>
      </c>
      <c r="C78" s="23">
        <v>19888578.096584968</v>
      </c>
      <c r="D78" s="23">
        <v>36374304.159913979</v>
      </c>
      <c r="E78" s="23">
        <v>17149318.037220947</v>
      </c>
      <c r="F78" s="23">
        <v>10800799.76762964</v>
      </c>
      <c r="G78" s="23">
        <v>34846721.241020389</v>
      </c>
      <c r="H78" s="23">
        <v>16286614.354495371</v>
      </c>
      <c r="I78" s="23">
        <v>7218741.2462077122</v>
      </c>
      <c r="J78" s="23">
        <v>10180877.066407206</v>
      </c>
      <c r="K78" s="23">
        <v>2311448.9600050352</v>
      </c>
      <c r="L78" s="23">
        <f t="shared" si="45"/>
        <v>155057402.92948526</v>
      </c>
      <c r="M78" s="24">
        <f t="shared" si="46"/>
        <v>155057402.92948526</v>
      </c>
    </row>
    <row r="79" spans="2:15" ht="13.5" customHeight="1" thickBot="1" x14ac:dyDescent="0.25">
      <c r="B79" s="25" t="s">
        <v>15</v>
      </c>
      <c r="C79" s="26">
        <v>47694134.326337099</v>
      </c>
      <c r="D79" s="26">
        <v>46638908.5118322</v>
      </c>
      <c r="E79" s="26">
        <v>21417068.645650901</v>
      </c>
      <c r="F79" s="26">
        <v>17840883.166942999</v>
      </c>
      <c r="G79" s="26">
        <v>27615775.772095501</v>
      </c>
      <c r="H79" s="26">
        <v>0</v>
      </c>
      <c r="I79" s="26">
        <v>0</v>
      </c>
      <c r="J79" s="26">
        <v>0</v>
      </c>
      <c r="K79" s="26">
        <v>13500000</v>
      </c>
      <c r="L79" s="23">
        <f t="shared" si="45"/>
        <v>174706770.42285872</v>
      </c>
      <c r="M79" s="27">
        <f t="shared" si="46"/>
        <v>174706770.42285872</v>
      </c>
    </row>
    <row r="80" spans="2:15" ht="13.5" customHeight="1" thickBot="1" x14ac:dyDescent="0.25">
      <c r="B80" s="96" t="s">
        <v>397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8">
        <v>0</v>
      </c>
    </row>
    <row r="81" spans="1:15" ht="13.5" customHeight="1" thickBot="1" x14ac:dyDescent="0.25">
      <c r="B81" s="96" t="s">
        <v>363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8">
        <v>9869566.9089012519</v>
      </c>
    </row>
    <row r="82" spans="1:15" ht="13.5" customHeight="1" thickBot="1" x14ac:dyDescent="0.25">
      <c r="B82" s="25" t="s">
        <v>365</v>
      </c>
      <c r="C82" s="30"/>
      <c r="D82" s="30"/>
      <c r="E82" s="30"/>
      <c r="F82" s="30"/>
      <c r="G82" s="30"/>
      <c r="H82" s="30"/>
      <c r="I82" s="30"/>
      <c r="J82" s="30"/>
      <c r="K82" s="30"/>
      <c r="L82" s="95"/>
      <c r="M82" s="28">
        <v>6579711.2726008324</v>
      </c>
    </row>
    <row r="83" spans="1:15" s="15" customFormat="1" ht="12" thickBot="1" x14ac:dyDescent="0.2">
      <c r="B83" s="29" t="s">
        <v>366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8">
        <v>413425.00009010616</v>
      </c>
      <c r="N83" s="99"/>
      <c r="O83" s="99"/>
    </row>
    <row r="84" spans="1:15" s="15" customFormat="1" ht="12" thickBot="1" x14ac:dyDescent="0.2">
      <c r="B84" s="25" t="s">
        <v>367</v>
      </c>
      <c r="C84" s="30"/>
      <c r="D84" s="30"/>
      <c r="E84" s="30"/>
      <c r="F84" s="30"/>
      <c r="G84" s="30"/>
      <c r="H84" s="30"/>
      <c r="I84" s="30"/>
      <c r="J84" s="30"/>
      <c r="K84" s="30"/>
      <c r="L84" s="95"/>
      <c r="M84" s="28">
        <v>275616.66672673746</v>
      </c>
      <c r="N84" s="99"/>
      <c r="O84" s="99"/>
    </row>
    <row r="85" spans="1:15" s="15" customFormat="1" ht="12" thickBot="1" x14ac:dyDescent="0.2">
      <c r="B85" s="29" t="s">
        <v>368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8">
        <v>39658.67500864363</v>
      </c>
      <c r="N85" s="99"/>
      <c r="O85" s="99"/>
    </row>
    <row r="86" spans="1:15" s="15" customFormat="1" ht="12" thickBot="1" x14ac:dyDescent="0.2">
      <c r="B86" s="25" t="s">
        <v>369</v>
      </c>
      <c r="C86" s="30"/>
      <c r="D86" s="30"/>
      <c r="E86" s="30"/>
      <c r="F86" s="30"/>
      <c r="G86" s="30"/>
      <c r="H86" s="30"/>
      <c r="I86" s="30"/>
      <c r="J86" s="30"/>
      <c r="K86" s="30"/>
      <c r="L86" s="95"/>
      <c r="M86" s="28">
        <v>26439.116672429085</v>
      </c>
      <c r="N86" s="99"/>
      <c r="O86" s="99"/>
    </row>
    <row r="87" spans="1:15" ht="13.5" customHeight="1" thickBot="1" x14ac:dyDescent="0.25">
      <c r="B87" s="29" t="s">
        <v>372</v>
      </c>
      <c r="C87" s="30"/>
      <c r="D87" s="30"/>
      <c r="E87" s="30"/>
      <c r="F87" s="30"/>
      <c r="G87" s="30"/>
      <c r="H87" s="30"/>
      <c r="I87" s="30"/>
      <c r="J87" s="30"/>
      <c r="K87" s="30"/>
      <c r="L87" s="95"/>
      <c r="M87" s="28">
        <v>16537000</v>
      </c>
    </row>
    <row r="88" spans="1:15" ht="13.5" customHeight="1" thickBot="1" x14ac:dyDescent="0.25">
      <c r="B88" s="29" t="s">
        <v>389</v>
      </c>
      <c r="C88" s="30"/>
      <c r="D88" s="30"/>
      <c r="E88" s="30"/>
      <c r="F88" s="30"/>
      <c r="G88" s="30"/>
      <c r="H88" s="30"/>
      <c r="I88" s="30"/>
      <c r="J88" s="30"/>
      <c r="K88" s="30"/>
      <c r="L88" s="95"/>
      <c r="M88" s="28">
        <v>1586347</v>
      </c>
    </row>
    <row r="89" spans="1:15" s="15" customFormat="1" ht="11" x14ac:dyDescent="0.15">
      <c r="N89" s="99"/>
      <c r="O89" s="99"/>
    </row>
    <row r="90" spans="1:15" s="15" customFormat="1" ht="11" x14ac:dyDescent="0.15">
      <c r="N90" s="99"/>
      <c r="O90" s="99"/>
    </row>
    <row r="91" spans="1:15" s="94" customFormat="1" ht="13.5" customHeight="1" thickBot="1" x14ac:dyDescent="0.2">
      <c r="A91" s="97" t="s">
        <v>393</v>
      </c>
      <c r="B91" s="98"/>
      <c r="C91" s="98"/>
      <c r="D91" s="98"/>
      <c r="E91" s="91"/>
      <c r="F91" s="91"/>
      <c r="G91" s="91"/>
      <c r="H91" s="91"/>
      <c r="I91" s="91"/>
      <c r="J91" s="91"/>
      <c r="K91" s="91"/>
      <c r="L91" s="91"/>
      <c r="M91" s="91"/>
      <c r="N91" s="101"/>
      <c r="O91" s="101"/>
    </row>
    <row r="92" spans="1:15" ht="23" thickBot="1" x14ac:dyDescent="0.25">
      <c r="B92" s="16" t="s">
        <v>392</v>
      </c>
      <c r="C92" s="17" t="s">
        <v>1</v>
      </c>
      <c r="D92" s="17" t="s">
        <v>2</v>
      </c>
      <c r="E92" s="17" t="s">
        <v>3</v>
      </c>
      <c r="F92" s="17" t="s">
        <v>4</v>
      </c>
      <c r="G92" s="17" t="s">
        <v>5</v>
      </c>
      <c r="H92" s="17" t="s">
        <v>6</v>
      </c>
      <c r="I92" s="17" t="s">
        <v>7</v>
      </c>
      <c r="J92" s="18" t="s">
        <v>8</v>
      </c>
      <c r="K92" s="17" t="s">
        <v>9</v>
      </c>
      <c r="L92" s="18" t="s">
        <v>10</v>
      </c>
      <c r="M92" s="19" t="s">
        <v>399</v>
      </c>
      <c r="N92" s="99" t="s">
        <v>394</v>
      </c>
      <c r="O92" s="99" t="s">
        <v>395</v>
      </c>
    </row>
    <row r="93" spans="1:15" ht="13.5" customHeight="1" thickBot="1" x14ac:dyDescent="0.25">
      <c r="B93" s="20" t="s">
        <v>11</v>
      </c>
      <c r="C93" s="21">
        <f>SUM(C94:C106)</f>
        <v>77582764.617531613</v>
      </c>
      <c r="D93" s="21">
        <f t="shared" ref="D93" si="47">SUM(D94:D106)</f>
        <v>93770137.701803386</v>
      </c>
      <c r="E93" s="21">
        <f>SUM(E94:E106)</f>
        <v>42502700.453429386</v>
      </c>
      <c r="F93" s="21">
        <f t="shared" ref="F93" si="48">SUM(F94:F106)</f>
        <v>32163477.041427623</v>
      </c>
      <c r="G93" s="21">
        <f t="shared" ref="G93" si="49">SUM(G94:G106)</f>
        <v>69812254.650097609</v>
      </c>
      <c r="H93" s="21">
        <f t="shared" ref="H93" si="50">SUM(H94:H106)</f>
        <v>16611976.0199816</v>
      </c>
      <c r="I93" s="21">
        <f t="shared" ref="I93" si="51">SUM(I94:I106)</f>
        <v>7654872.6818579827</v>
      </c>
      <c r="J93" s="21">
        <f t="shared" ref="J93" si="52">SUM(J94:J106)</f>
        <v>10473353.916057024</v>
      </c>
      <c r="K93" s="21">
        <f t="shared" ref="K93" si="53">SUM(K94:K106)</f>
        <v>8851950.3514857199</v>
      </c>
      <c r="L93" s="21">
        <f t="shared" ref="L93" si="54">SUM(L94:L106)</f>
        <v>359423487.43367195</v>
      </c>
      <c r="M93" s="22">
        <f>SUM(M94:M106)</f>
        <v>394751252.073672</v>
      </c>
      <c r="N93" s="99">
        <v>394751252.073672</v>
      </c>
      <c r="O93" s="99">
        <f>M93-N93</f>
        <v>0</v>
      </c>
    </row>
    <row r="94" spans="1:15" ht="13.5" customHeight="1" thickBot="1" x14ac:dyDescent="0.25">
      <c r="B94" s="20" t="s">
        <v>12</v>
      </c>
      <c r="C94" s="23">
        <v>5127592.9350527441</v>
      </c>
      <c r="D94" s="23">
        <v>7838868.6745505547</v>
      </c>
      <c r="E94" s="23">
        <v>2596893.0925731836</v>
      </c>
      <c r="F94" s="23">
        <v>1864447.3314425931</v>
      </c>
      <c r="G94" s="23">
        <v>6108761.252087336</v>
      </c>
      <c r="H94" s="23">
        <v>449704.48823852802</v>
      </c>
      <c r="I94" s="23">
        <v>347729.10504156997</v>
      </c>
      <c r="J94" s="23">
        <v>366674.53498510917</v>
      </c>
      <c r="K94" s="23">
        <v>385599.03476994589</v>
      </c>
      <c r="L94" s="23">
        <f>SUM(C94:K94)</f>
        <v>25086270.448741566</v>
      </c>
      <c r="M94" s="24">
        <f>SUM(L94)</f>
        <v>25086270.448741566</v>
      </c>
    </row>
    <row r="95" spans="1:15" ht="13.5" customHeight="1" thickBot="1" x14ac:dyDescent="0.25">
      <c r="B95" s="20" t="s">
        <v>13</v>
      </c>
      <c r="C95" s="23">
        <v>5024301.8639945034</v>
      </c>
      <c r="D95" s="23">
        <v>3195761.9336243472</v>
      </c>
      <c r="E95" s="23">
        <v>1470349.95319235</v>
      </c>
      <c r="F95" s="23">
        <v>1739807.2488943918</v>
      </c>
      <c r="G95" s="23">
        <v>1507039.3812139954</v>
      </c>
      <c r="H95" s="23">
        <v>0</v>
      </c>
      <c r="I95" s="23">
        <v>143514.99207013063</v>
      </c>
      <c r="J95" s="23">
        <v>3529.886827809737</v>
      </c>
      <c r="K95" s="23">
        <v>1172549.4920870087</v>
      </c>
      <c r="L95" s="23">
        <f t="shared" ref="L95:L97" si="55">SUM(C95:K95)</f>
        <v>14256854.751904536</v>
      </c>
      <c r="M95" s="24">
        <f t="shared" ref="M95:M97" si="56">SUM(L95)</f>
        <v>14256854.751904536</v>
      </c>
    </row>
    <row r="96" spans="1:15" ht="13.5" customHeight="1" thickBot="1" x14ac:dyDescent="0.25">
      <c r="B96" s="25" t="s">
        <v>14</v>
      </c>
      <c r="C96" s="23">
        <v>19736735.492147271</v>
      </c>
      <c r="D96" s="23">
        <v>36096598.581796281</v>
      </c>
      <c r="E96" s="23">
        <v>17018388.762012947</v>
      </c>
      <c r="F96" s="23">
        <v>10718339.294147639</v>
      </c>
      <c r="G96" s="23">
        <v>34580678.244700782</v>
      </c>
      <c r="H96" s="23">
        <v>16162271.531743072</v>
      </c>
      <c r="I96" s="23">
        <v>7163628.5847462825</v>
      </c>
      <c r="J96" s="23">
        <v>10103149.494244106</v>
      </c>
      <c r="K96" s="23">
        <v>2293801.8246287648</v>
      </c>
      <c r="L96" s="23">
        <f t="shared" si="55"/>
        <v>153873591.81016713</v>
      </c>
      <c r="M96" s="24">
        <f t="shared" si="56"/>
        <v>153873591.81016713</v>
      </c>
    </row>
    <row r="97" spans="2:15" ht="13.5" customHeight="1" thickBot="1" x14ac:dyDescent="0.25">
      <c r="B97" s="25" t="s">
        <v>15</v>
      </c>
      <c r="C97" s="26">
        <v>47694134.326337099</v>
      </c>
      <c r="D97" s="26">
        <v>46638908.5118322</v>
      </c>
      <c r="E97" s="26">
        <v>21417068.645650901</v>
      </c>
      <c r="F97" s="26">
        <v>17840883.166942999</v>
      </c>
      <c r="G97" s="26">
        <v>27615775.772095501</v>
      </c>
      <c r="H97" s="26">
        <v>0</v>
      </c>
      <c r="I97" s="26">
        <v>0</v>
      </c>
      <c r="J97" s="26">
        <v>0</v>
      </c>
      <c r="K97" s="26">
        <v>5000000</v>
      </c>
      <c r="L97" s="23">
        <f t="shared" si="55"/>
        <v>166206770.42285872</v>
      </c>
      <c r="M97" s="27">
        <f t="shared" si="56"/>
        <v>166206770.42285872</v>
      </c>
    </row>
    <row r="98" spans="2:15" ht="13.5" customHeight="1" thickBot="1" x14ac:dyDescent="0.25">
      <c r="B98" s="96" t="s">
        <v>396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8">
        <v>0</v>
      </c>
    </row>
    <row r="99" spans="2:15" ht="13.5" customHeight="1" thickBot="1" x14ac:dyDescent="0.25">
      <c r="B99" s="96" t="s">
        <v>363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8">
        <v>9869566.9089012519</v>
      </c>
    </row>
    <row r="100" spans="2:15" ht="13.5" customHeight="1" thickBot="1" x14ac:dyDescent="0.25">
      <c r="B100" s="25" t="s">
        <v>365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95"/>
      <c r="M100" s="28">
        <v>6579711.2726008324</v>
      </c>
    </row>
    <row r="101" spans="2:15" s="15" customFormat="1" ht="12" thickBot="1" x14ac:dyDescent="0.2">
      <c r="B101" s="29" t="s">
        <v>366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8">
        <v>413425.00009010616</v>
      </c>
      <c r="N101" s="99"/>
      <c r="O101" s="99"/>
    </row>
    <row r="102" spans="2:15" s="15" customFormat="1" ht="12" thickBot="1" x14ac:dyDescent="0.2">
      <c r="B102" s="25" t="s">
        <v>367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95"/>
      <c r="M102" s="28">
        <v>275616.66672673746</v>
      </c>
      <c r="N102" s="99"/>
      <c r="O102" s="99"/>
    </row>
    <row r="103" spans="2:15" s="15" customFormat="1" ht="12" thickBot="1" x14ac:dyDescent="0.2">
      <c r="B103" s="29" t="s">
        <v>368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8">
        <v>39658.67500864363</v>
      </c>
      <c r="N103" s="99"/>
      <c r="O103" s="99"/>
    </row>
    <row r="104" spans="2:15" s="15" customFormat="1" ht="12" thickBot="1" x14ac:dyDescent="0.2">
      <c r="B104" s="25" t="s">
        <v>369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95"/>
      <c r="M104" s="28">
        <v>26439.116672429085</v>
      </c>
      <c r="N104" s="99"/>
      <c r="O104" s="99"/>
    </row>
    <row r="105" spans="2:15" ht="13.5" customHeight="1" thickBot="1" x14ac:dyDescent="0.25">
      <c r="B105" s="29" t="s">
        <v>372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95"/>
      <c r="M105" s="28">
        <v>16537000</v>
      </c>
    </row>
    <row r="106" spans="2:15" ht="13.5" customHeight="1" thickBot="1" x14ac:dyDescent="0.25">
      <c r="B106" s="29" t="s">
        <v>389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95"/>
      <c r="M106" s="28">
        <v>1586347</v>
      </c>
    </row>
    <row r="107" spans="2:15" ht="13.5" customHeight="1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2:15" ht="13.5" customHeight="1" x14ac:dyDescent="0.2">
      <c r="L108" s="15"/>
      <c r="M108" s="15"/>
    </row>
    <row r="109" spans="2:15" ht="13.5" customHeight="1" x14ac:dyDescent="0.2">
      <c r="L109" s="15"/>
      <c r="M109" s="15"/>
    </row>
    <row r="110" spans="2:15" ht="13.5" customHeight="1" x14ac:dyDescent="0.2">
      <c r="L110" s="15"/>
      <c r="M110" s="15"/>
    </row>
  </sheetData>
  <mergeCells count="1">
    <mergeCell ref="B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9.9948118533890809E-2"/>
    <pageSetUpPr fitToPage="1"/>
  </sheetPr>
  <dimension ref="B1:AJ193"/>
  <sheetViews>
    <sheetView showGridLines="0" zoomScale="80" zoomScaleNormal="80" zoomScalePageLayoutView="80" workbookViewId="0">
      <pane xSplit="3" ySplit="6" topLeftCell="Z7" activePane="bottomRight" state="frozen"/>
      <selection activeCell="A22" sqref="A22:XFD24"/>
      <selection pane="topRight" activeCell="A22" sqref="A22:XFD24"/>
      <selection pane="bottomLeft" activeCell="A22" sqref="A22:XFD24"/>
      <selection pane="bottomRight" activeCell="C179" sqref="C179"/>
    </sheetView>
  </sheetViews>
  <sheetFormatPr baseColWidth="10" defaultColWidth="12.5" defaultRowHeight="16" x14ac:dyDescent="0.2"/>
  <cols>
    <col min="1" max="1" width="13" style="38" customWidth="1"/>
    <col min="2" max="2" width="17" style="38" customWidth="1"/>
    <col min="3" max="3" width="53.33203125" style="38" customWidth="1"/>
    <col min="4" max="4" width="16.33203125" style="38" customWidth="1"/>
    <col min="5" max="23" width="14.5" style="38" customWidth="1"/>
    <col min="24" max="24" width="16.1640625" style="38" customWidth="1"/>
    <col min="25" max="28" width="14.5" style="38" customWidth="1"/>
    <col min="29" max="29" width="17.5" style="38" bestFit="1" customWidth="1"/>
    <col min="30" max="30" width="13.5" style="38" bestFit="1" customWidth="1"/>
    <col min="31" max="31" width="17.1640625" style="38" bestFit="1" customWidth="1"/>
    <col min="32" max="32" width="15.33203125" style="38" bestFit="1" customWidth="1"/>
    <col min="33" max="33" width="47.33203125" style="38" bestFit="1" customWidth="1"/>
    <col min="34" max="16384" width="12.5" style="38"/>
  </cols>
  <sheetData>
    <row r="1" spans="2:36" x14ac:dyDescent="0.2">
      <c r="B1" s="32" t="s">
        <v>18</v>
      </c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5"/>
      <c r="AC1" s="36"/>
      <c r="AD1" s="36"/>
      <c r="AE1" s="36"/>
      <c r="AF1" s="36"/>
      <c r="AG1" s="37"/>
    </row>
    <row r="2" spans="2:36" x14ac:dyDescent="0.2">
      <c r="B2" s="32" t="s">
        <v>19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  <c r="AC2" s="36"/>
      <c r="AD2" s="36"/>
      <c r="AE2" s="36"/>
      <c r="AF2" s="36"/>
      <c r="AG2" s="37"/>
    </row>
    <row r="3" spans="2:36" x14ac:dyDescent="0.2">
      <c r="B3" s="39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6"/>
      <c r="AD3" s="36"/>
      <c r="AE3" s="36"/>
      <c r="AF3" s="36"/>
      <c r="AG3" s="37"/>
    </row>
    <row r="4" spans="2:36" x14ac:dyDescent="0.2">
      <c r="B4" s="40" t="s">
        <v>20</v>
      </c>
      <c r="C4" s="41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6"/>
      <c r="AD4" s="36"/>
      <c r="AE4" s="36"/>
      <c r="AF4" s="36"/>
      <c r="AG4" s="37"/>
    </row>
    <row r="5" spans="2:36" ht="18" x14ac:dyDescent="0.3">
      <c r="B5" s="7" t="s">
        <v>21</v>
      </c>
      <c r="C5" s="6"/>
      <c r="D5" s="5" t="s">
        <v>22</v>
      </c>
      <c r="E5" s="4"/>
      <c r="F5" s="4"/>
      <c r="G5" s="3"/>
      <c r="H5" s="13" t="s">
        <v>23</v>
      </c>
      <c r="I5" s="12"/>
      <c r="J5" s="12"/>
      <c r="K5" s="11"/>
      <c r="L5" s="2" t="s">
        <v>24</v>
      </c>
      <c r="M5" s="1"/>
      <c r="N5" s="1"/>
      <c r="O5" s="103"/>
      <c r="P5" s="13" t="s">
        <v>25</v>
      </c>
      <c r="Q5" s="12"/>
      <c r="R5" s="12"/>
      <c r="S5" s="11"/>
      <c r="T5" s="13" t="s">
        <v>26</v>
      </c>
      <c r="U5" s="12"/>
      <c r="V5" s="12"/>
      <c r="W5" s="11"/>
      <c r="X5" s="13" t="s">
        <v>27</v>
      </c>
      <c r="Y5" s="12"/>
      <c r="Z5" s="12"/>
      <c r="AA5" s="12"/>
      <c r="AB5" s="11"/>
      <c r="AC5" s="10"/>
      <c r="AD5" s="10"/>
      <c r="AE5" s="10"/>
      <c r="AF5" s="10"/>
      <c r="AG5" s="10"/>
    </row>
    <row r="6" spans="2:36" ht="100.25" customHeight="1" thickBot="1" x14ac:dyDescent="0.25">
      <c r="B6" s="42" t="s">
        <v>28</v>
      </c>
      <c r="C6" s="43" t="s">
        <v>29</v>
      </c>
      <c r="D6" s="44" t="s">
        <v>30</v>
      </c>
      <c r="E6" s="44" t="s">
        <v>31</v>
      </c>
      <c r="F6" s="44" t="s">
        <v>32</v>
      </c>
      <c r="G6" s="44" t="s">
        <v>33</v>
      </c>
      <c r="H6" s="44" t="s">
        <v>30</v>
      </c>
      <c r="I6" s="44" t="s">
        <v>31</v>
      </c>
      <c r="J6" s="44" t="s">
        <v>32</v>
      </c>
      <c r="K6" s="44" t="s">
        <v>33</v>
      </c>
      <c r="L6" s="44" t="s">
        <v>30</v>
      </c>
      <c r="M6" s="44" t="s">
        <v>31</v>
      </c>
      <c r="N6" s="44" t="s">
        <v>32</v>
      </c>
      <c r="O6" s="44" t="s">
        <v>33</v>
      </c>
      <c r="P6" s="44" t="s">
        <v>30</v>
      </c>
      <c r="Q6" s="44" t="s">
        <v>31</v>
      </c>
      <c r="R6" s="44" t="s">
        <v>32</v>
      </c>
      <c r="S6" s="44" t="s">
        <v>33</v>
      </c>
      <c r="T6" s="44" t="s">
        <v>30</v>
      </c>
      <c r="U6" s="44" t="s">
        <v>31</v>
      </c>
      <c r="V6" s="44" t="s">
        <v>32</v>
      </c>
      <c r="W6" s="44" t="s">
        <v>33</v>
      </c>
      <c r="X6" s="44" t="s">
        <v>34</v>
      </c>
      <c r="Y6" s="44" t="s">
        <v>30</v>
      </c>
      <c r="Z6" s="44" t="s">
        <v>31</v>
      </c>
      <c r="AA6" s="44" t="s">
        <v>32</v>
      </c>
      <c r="AB6" s="44" t="s">
        <v>35</v>
      </c>
      <c r="AC6" s="45" t="s">
        <v>36</v>
      </c>
      <c r="AD6" s="45" t="s">
        <v>37</v>
      </c>
      <c r="AE6" s="45" t="s">
        <v>38</v>
      </c>
      <c r="AF6" s="45" t="s">
        <v>39</v>
      </c>
      <c r="AG6" s="45" t="s">
        <v>40</v>
      </c>
      <c r="AI6" s="102" t="s">
        <v>400</v>
      </c>
    </row>
    <row r="7" spans="2:36" ht="13" customHeight="1" thickTop="1" x14ac:dyDescent="0.2">
      <c r="B7" s="46" t="s">
        <v>41</v>
      </c>
      <c r="C7" s="47" t="s">
        <v>42</v>
      </c>
      <c r="D7" s="48">
        <v>5277046.8165515233</v>
      </c>
      <c r="E7" s="48">
        <v>5651851.6700000009</v>
      </c>
      <c r="F7" s="48">
        <v>5277046.8165515233</v>
      </c>
      <c r="G7" s="48">
        <v>5954176.3616580414</v>
      </c>
      <c r="H7" s="48">
        <v>5265701.7880119774</v>
      </c>
      <c r="I7" s="48">
        <v>11071744.219999999</v>
      </c>
      <c r="J7" s="48">
        <v>5265701.7880119774</v>
      </c>
      <c r="K7" s="48">
        <v>5441302.0042413073</v>
      </c>
      <c r="L7" s="48">
        <v>18046577.615314279</v>
      </c>
      <c r="M7" s="48">
        <v>19231521.130000003</v>
      </c>
      <c r="N7" s="48">
        <v>18046577.615314279</v>
      </c>
      <c r="O7" s="48">
        <v>17291794.648795683</v>
      </c>
      <c r="P7" s="48">
        <v>33205052.749797434</v>
      </c>
      <c r="Q7" s="48">
        <v>48029685.100000001</v>
      </c>
      <c r="R7" s="48">
        <v>33205052.749797434</v>
      </c>
      <c r="S7" s="48">
        <v>34613228.00333333</v>
      </c>
      <c r="T7" s="48">
        <v>51251630.365111709</v>
      </c>
      <c r="U7" s="48">
        <v>67261206.230000019</v>
      </c>
      <c r="V7" s="48">
        <v>51251630.365111709</v>
      </c>
      <c r="W7" s="48">
        <v>51905022.652129009</v>
      </c>
      <c r="X7" s="48">
        <v>65761138.539675213</v>
      </c>
      <c r="Y7" s="48">
        <v>61794378.969675206</v>
      </c>
      <c r="Z7" s="48">
        <v>83984802.12000002</v>
      </c>
      <c r="AA7" s="48">
        <v>61794378.969675206</v>
      </c>
      <c r="AB7" s="48">
        <v>63300501.018028364</v>
      </c>
      <c r="AC7" s="49"/>
      <c r="AD7" s="49"/>
      <c r="AE7" s="49"/>
      <c r="AF7" s="49"/>
      <c r="AG7" s="49"/>
      <c r="AH7" s="50"/>
      <c r="AI7" s="50"/>
      <c r="AJ7" s="50"/>
    </row>
    <row r="8" spans="2:36" ht="13" customHeight="1" x14ac:dyDescent="0.2">
      <c r="B8" s="51" t="s">
        <v>43</v>
      </c>
      <c r="C8" s="52" t="s">
        <v>44</v>
      </c>
      <c r="D8" s="53">
        <v>112201.35247066415</v>
      </c>
      <c r="E8" s="53">
        <v>901675.35999999917</v>
      </c>
      <c r="F8" s="53">
        <v>112201.35247066415</v>
      </c>
      <c r="G8" s="53">
        <v>1158495.5714732602</v>
      </c>
      <c r="H8" s="53">
        <v>1498529.0058420708</v>
      </c>
      <c r="I8" s="53">
        <v>4243642.28</v>
      </c>
      <c r="J8" s="53">
        <v>1498529.0058420708</v>
      </c>
      <c r="K8" s="53">
        <v>2187849.319857405</v>
      </c>
      <c r="L8" s="53">
        <v>893937.21549402433</v>
      </c>
      <c r="M8" s="53">
        <v>4634745.6000000006</v>
      </c>
      <c r="N8" s="53">
        <v>893937.21549402433</v>
      </c>
      <c r="O8" s="53">
        <v>4266897.1672558077</v>
      </c>
      <c r="P8" s="53">
        <v>11026625</v>
      </c>
      <c r="Q8" s="53">
        <v>13855507.050000003</v>
      </c>
      <c r="R8" s="53">
        <v>11026625</v>
      </c>
      <c r="S8" s="53">
        <v>9449037.6799999997</v>
      </c>
      <c r="T8" s="53">
        <v>11920562.215494024</v>
      </c>
      <c r="U8" s="53">
        <v>18490252.650000002</v>
      </c>
      <c r="V8" s="53">
        <v>11920562.215494024</v>
      </c>
      <c r="W8" s="53">
        <v>13715934.847255807</v>
      </c>
      <c r="X8" s="53">
        <v>16880950.007140093</v>
      </c>
      <c r="Y8" s="53">
        <v>13531292.573806759</v>
      </c>
      <c r="Z8" s="53">
        <v>23635570.290000003</v>
      </c>
      <c r="AA8" s="53">
        <v>13531292.573806759</v>
      </c>
      <c r="AB8" s="53">
        <v>17062279.738586474</v>
      </c>
      <c r="AC8" s="54" t="s">
        <v>45</v>
      </c>
      <c r="AD8" s="54" t="s">
        <v>1</v>
      </c>
      <c r="AE8" s="54" t="s">
        <v>46</v>
      </c>
      <c r="AF8" s="54" t="s">
        <v>47</v>
      </c>
      <c r="AG8" s="54" t="s">
        <v>48</v>
      </c>
      <c r="AH8" s="50"/>
      <c r="AI8" s="50"/>
      <c r="AJ8" s="50"/>
    </row>
    <row r="9" spans="2:36" ht="13" customHeight="1" x14ac:dyDescent="0.2">
      <c r="B9" s="51" t="s">
        <v>49</v>
      </c>
      <c r="C9" s="52" t="s">
        <v>50</v>
      </c>
      <c r="D9" s="53">
        <v>2482134.9255027208</v>
      </c>
      <c r="E9" s="53">
        <v>2188099.0300000012</v>
      </c>
      <c r="F9" s="53">
        <v>2482134.9255027208</v>
      </c>
      <c r="G9" s="53">
        <v>1940268.9331397193</v>
      </c>
      <c r="H9" s="53">
        <v>2242779.7251053536</v>
      </c>
      <c r="I9" s="53">
        <v>3302591.06</v>
      </c>
      <c r="J9" s="53">
        <v>2242779.7251053536</v>
      </c>
      <c r="K9" s="53">
        <v>1553029.390585735</v>
      </c>
      <c r="L9" s="53">
        <v>7031972.9575462602</v>
      </c>
      <c r="M9" s="53">
        <v>4785151.2900000084</v>
      </c>
      <c r="N9" s="53">
        <v>7031972.9575462602</v>
      </c>
      <c r="O9" s="53">
        <v>3966977.8623520816</v>
      </c>
      <c r="P9" s="53">
        <v>7233850.4000000004</v>
      </c>
      <c r="Q9" s="53">
        <v>8582915.7200000007</v>
      </c>
      <c r="R9" s="53">
        <v>7233850.4000000004</v>
      </c>
      <c r="S9" s="53">
        <v>5047660</v>
      </c>
      <c r="T9" s="53">
        <v>14265823.357546261</v>
      </c>
      <c r="U9" s="53">
        <v>13368067.010000009</v>
      </c>
      <c r="V9" s="53">
        <v>14265823.357546261</v>
      </c>
      <c r="W9" s="53">
        <v>9014637.8623520806</v>
      </c>
      <c r="X9" s="53">
        <v>19308561.551487669</v>
      </c>
      <c r="Y9" s="53">
        <v>18990738.008154336</v>
      </c>
      <c r="Z9" s="53">
        <v>18858757.100000009</v>
      </c>
      <c r="AA9" s="53">
        <v>18990738.008154336</v>
      </c>
      <c r="AB9" s="53">
        <v>12507936.186077535</v>
      </c>
      <c r="AC9" s="54" t="s">
        <v>45</v>
      </c>
      <c r="AD9" s="54" t="s">
        <v>1</v>
      </c>
      <c r="AE9" s="54" t="s">
        <v>46</v>
      </c>
      <c r="AF9" s="54" t="s">
        <v>47</v>
      </c>
      <c r="AG9" s="54" t="s">
        <v>48</v>
      </c>
      <c r="AH9" s="50"/>
      <c r="AI9" s="50"/>
      <c r="AJ9" s="50"/>
    </row>
    <row r="10" spans="2:36" ht="13" customHeight="1" x14ac:dyDescent="0.2">
      <c r="B10" s="51" t="s">
        <v>51</v>
      </c>
      <c r="C10" s="52" t="s">
        <v>52</v>
      </c>
      <c r="D10" s="53">
        <v>549068.45393813075</v>
      </c>
      <c r="E10" s="53">
        <v>207020.91999999998</v>
      </c>
      <c r="F10" s="53">
        <v>549068.45393813075</v>
      </c>
      <c r="G10" s="53">
        <v>151936.11634020112</v>
      </c>
      <c r="H10" s="53">
        <v>145212.6854417093</v>
      </c>
      <c r="I10" s="53">
        <v>166811.50000000015</v>
      </c>
      <c r="J10" s="53">
        <v>145212.6854417093</v>
      </c>
      <c r="K10" s="53">
        <v>122260.97015557908</v>
      </c>
      <c r="L10" s="53">
        <v>782678.75260813336</v>
      </c>
      <c r="M10" s="53">
        <v>471888.45999999956</v>
      </c>
      <c r="N10" s="53">
        <v>782678.75260813336</v>
      </c>
      <c r="O10" s="53">
        <v>219807.11972781978</v>
      </c>
      <c r="P10" s="53">
        <v>362546.69728658476</v>
      </c>
      <c r="Q10" s="53">
        <v>676859.77</v>
      </c>
      <c r="R10" s="53">
        <v>362546.69728658476</v>
      </c>
      <c r="S10" s="53">
        <v>225318.4833333334</v>
      </c>
      <c r="T10" s="53">
        <v>1145225.4498947181</v>
      </c>
      <c r="U10" s="53">
        <v>1148748.2299999995</v>
      </c>
      <c r="V10" s="53">
        <v>1145225.4498947181</v>
      </c>
      <c r="W10" s="53">
        <v>445125.6030611532</v>
      </c>
      <c r="X10" s="53">
        <v>753930.91927455831</v>
      </c>
      <c r="Y10" s="53">
        <v>1839506.5892745582</v>
      </c>
      <c r="Z10" s="53">
        <v>1522580.6499999997</v>
      </c>
      <c r="AA10" s="53">
        <v>1839506.5892745582</v>
      </c>
      <c r="AB10" s="53">
        <v>719322.68955693336</v>
      </c>
      <c r="AC10" s="54" t="s">
        <v>45</v>
      </c>
      <c r="AD10" s="54" t="s">
        <v>1</v>
      </c>
      <c r="AE10" s="54" t="s">
        <v>46</v>
      </c>
      <c r="AF10" s="54" t="s">
        <v>47</v>
      </c>
      <c r="AG10" s="54" t="s">
        <v>48</v>
      </c>
      <c r="AH10" s="50"/>
      <c r="AI10" s="50"/>
      <c r="AJ10" s="50"/>
    </row>
    <row r="11" spans="2:36" ht="13" customHeight="1" x14ac:dyDescent="0.2">
      <c r="B11" s="51" t="s">
        <v>53</v>
      </c>
      <c r="C11" s="52" t="s">
        <v>54</v>
      </c>
      <c r="D11" s="53">
        <v>976742.28342187125</v>
      </c>
      <c r="E11" s="53">
        <v>1215123.26</v>
      </c>
      <c r="F11" s="53">
        <v>976742.28342187125</v>
      </c>
      <c r="G11" s="53">
        <v>1154304.295573984</v>
      </c>
      <c r="H11" s="53">
        <v>630443.45639779663</v>
      </c>
      <c r="I11" s="53">
        <v>2220441.67</v>
      </c>
      <c r="J11" s="53">
        <v>630443.45639779663</v>
      </c>
      <c r="K11" s="53">
        <v>747562.58308208361</v>
      </c>
      <c r="L11" s="53">
        <v>4854574.6598842246</v>
      </c>
      <c r="M11" s="53">
        <v>5543129.2799999975</v>
      </c>
      <c r="N11" s="53">
        <v>4854574.6598842246</v>
      </c>
      <c r="O11" s="53">
        <v>4723506.0446700417</v>
      </c>
      <c r="P11" s="53">
        <v>7537048.8648829218</v>
      </c>
      <c r="Q11" s="53">
        <v>11989257.210000001</v>
      </c>
      <c r="R11" s="53">
        <v>7537048.8648829218</v>
      </c>
      <c r="S11" s="53">
        <v>7983478.9000000004</v>
      </c>
      <c r="T11" s="53">
        <v>12391623.524767146</v>
      </c>
      <c r="U11" s="53">
        <v>17532386.489999998</v>
      </c>
      <c r="V11" s="53">
        <v>12391623.524767146</v>
      </c>
      <c r="W11" s="53">
        <v>12706984.944670042</v>
      </c>
      <c r="X11" s="53">
        <v>14771356.024586814</v>
      </c>
      <c r="Y11" s="53">
        <v>13998809.264586814</v>
      </c>
      <c r="Z11" s="53">
        <v>20967951.419999998</v>
      </c>
      <c r="AA11" s="53">
        <v>13998809.264586814</v>
      </c>
      <c r="AB11" s="53">
        <v>14608851.823326109</v>
      </c>
      <c r="AC11" s="54" t="s">
        <v>45</v>
      </c>
      <c r="AD11" s="54" t="s">
        <v>1</v>
      </c>
      <c r="AE11" s="54" t="s">
        <v>46</v>
      </c>
      <c r="AF11" s="54" t="s">
        <v>55</v>
      </c>
      <c r="AG11" s="54" t="s">
        <v>48</v>
      </c>
      <c r="AH11" s="50"/>
      <c r="AI11" s="50"/>
      <c r="AJ11" s="50"/>
    </row>
    <row r="12" spans="2:36" ht="13" customHeight="1" x14ac:dyDescent="0.2">
      <c r="B12" s="51" t="s">
        <v>56</v>
      </c>
      <c r="C12" s="52" t="s">
        <v>57</v>
      </c>
      <c r="D12" s="53">
        <v>305630.02072530671</v>
      </c>
      <c r="E12" s="53">
        <v>375248.85000000003</v>
      </c>
      <c r="F12" s="53">
        <v>305630.02072530671</v>
      </c>
      <c r="G12" s="53">
        <v>318129.1278242041</v>
      </c>
      <c r="H12" s="53">
        <v>242226.62337336139</v>
      </c>
      <c r="I12" s="53">
        <v>315535.69999999995</v>
      </c>
      <c r="J12" s="53">
        <v>242226.62337336139</v>
      </c>
      <c r="K12" s="53">
        <v>296054.94557707536</v>
      </c>
      <c r="L12" s="53">
        <v>1501805.4092344637</v>
      </c>
      <c r="M12" s="53">
        <v>1741274.7899999986</v>
      </c>
      <c r="N12" s="53">
        <v>1501805.4092344637</v>
      </c>
      <c r="O12" s="53">
        <v>1474603.4217295162</v>
      </c>
      <c r="P12" s="53">
        <v>1908636.5255958391</v>
      </c>
      <c r="Q12" s="53">
        <v>3398482</v>
      </c>
      <c r="R12" s="53">
        <v>1908636.5255958391</v>
      </c>
      <c r="S12" s="53">
        <v>3909294</v>
      </c>
      <c r="T12" s="53">
        <v>3410441.9348303028</v>
      </c>
      <c r="U12" s="53">
        <v>5139756.7899999991</v>
      </c>
      <c r="V12" s="53">
        <v>3410441.9348303028</v>
      </c>
      <c r="W12" s="53">
        <v>5383897.4217295162</v>
      </c>
      <c r="X12" s="53">
        <v>4672909.1555956379</v>
      </c>
      <c r="Y12" s="53">
        <v>3958298.5789289707</v>
      </c>
      <c r="Z12" s="53">
        <v>5830541.3399999989</v>
      </c>
      <c r="AA12" s="53">
        <v>3958298.5789289707</v>
      </c>
      <c r="AB12" s="53">
        <v>5998081.495130796</v>
      </c>
      <c r="AC12" s="54" t="s">
        <v>45</v>
      </c>
      <c r="AD12" s="54" t="s">
        <v>1</v>
      </c>
      <c r="AE12" s="54" t="s">
        <v>46</v>
      </c>
      <c r="AF12" s="54" t="s">
        <v>47</v>
      </c>
      <c r="AG12" s="54" t="s">
        <v>48</v>
      </c>
      <c r="AH12" s="50"/>
      <c r="AI12" s="50"/>
      <c r="AJ12" s="50"/>
    </row>
    <row r="13" spans="2:36" ht="13" customHeight="1" x14ac:dyDescent="0.2">
      <c r="B13" s="51" t="s">
        <v>58</v>
      </c>
      <c r="C13" s="52" t="s">
        <v>59</v>
      </c>
      <c r="D13" s="53">
        <v>851269.78049282939</v>
      </c>
      <c r="E13" s="53">
        <v>764684.25000000128</v>
      </c>
      <c r="F13" s="53">
        <v>851269.78049282939</v>
      </c>
      <c r="G13" s="53">
        <v>744892.31730667222</v>
      </c>
      <c r="H13" s="53">
        <v>506510.29185168538</v>
      </c>
      <c r="I13" s="53">
        <v>822722.01000000013</v>
      </c>
      <c r="J13" s="53">
        <v>506510.29185168538</v>
      </c>
      <c r="K13" s="53">
        <v>463369.79498342902</v>
      </c>
      <c r="L13" s="53">
        <v>2981608.6205471721</v>
      </c>
      <c r="M13" s="53">
        <v>2055331.7099999993</v>
      </c>
      <c r="N13" s="53">
        <v>2981608.6205471721</v>
      </c>
      <c r="O13" s="53">
        <v>2372328.0330604175</v>
      </c>
      <c r="P13" s="53">
        <v>5136345.262032086</v>
      </c>
      <c r="Q13" s="53">
        <v>9526663.3500000034</v>
      </c>
      <c r="R13" s="53">
        <v>5136345.262032086</v>
      </c>
      <c r="S13" s="53">
        <v>5998438.9399999995</v>
      </c>
      <c r="T13" s="53">
        <v>8117953.8825792577</v>
      </c>
      <c r="U13" s="53">
        <v>11581995.060000002</v>
      </c>
      <c r="V13" s="53">
        <v>8117953.8825792577</v>
      </c>
      <c r="W13" s="53">
        <v>8370766.973060417</v>
      </c>
      <c r="X13" s="53">
        <v>9373430.8815904409</v>
      </c>
      <c r="Y13" s="53">
        <v>9475733.9549237732</v>
      </c>
      <c r="Z13" s="53">
        <v>13169401.320000004</v>
      </c>
      <c r="AA13" s="53">
        <v>9475733.9549237732</v>
      </c>
      <c r="AB13" s="53">
        <v>9579029.0853505172</v>
      </c>
      <c r="AC13" s="54" t="s">
        <v>45</v>
      </c>
      <c r="AD13" s="54" t="s">
        <v>1</v>
      </c>
      <c r="AE13" s="54" t="s">
        <v>46</v>
      </c>
      <c r="AF13" s="54" t="s">
        <v>55</v>
      </c>
      <c r="AG13" s="54" t="s">
        <v>48</v>
      </c>
      <c r="AH13" s="50"/>
      <c r="AI13" s="50"/>
      <c r="AJ13" s="50"/>
    </row>
    <row r="14" spans="2:36" ht="13" customHeight="1" x14ac:dyDescent="0.2">
      <c r="B14" s="51" t="s">
        <v>60</v>
      </c>
      <c r="C14" s="52" t="s">
        <v>61</v>
      </c>
      <c r="D14" s="53">
        <v>0</v>
      </c>
      <c r="E14" s="53">
        <v>0</v>
      </c>
      <c r="F14" s="53">
        <v>0</v>
      </c>
      <c r="G14" s="53">
        <v>486150</v>
      </c>
      <c r="H14" s="53">
        <v>0</v>
      </c>
      <c r="I14" s="53">
        <v>0</v>
      </c>
      <c r="J14" s="53">
        <v>0</v>
      </c>
      <c r="K14" s="53">
        <v>71175</v>
      </c>
      <c r="L14" s="53">
        <v>0</v>
      </c>
      <c r="M14" s="53">
        <v>0</v>
      </c>
      <c r="N14" s="53">
        <v>0</v>
      </c>
      <c r="O14" s="53">
        <v>267675</v>
      </c>
      <c r="P14" s="53">
        <v>0</v>
      </c>
      <c r="Q14" s="53">
        <v>0</v>
      </c>
      <c r="R14" s="53">
        <v>0</v>
      </c>
      <c r="S14" s="53">
        <v>2000000</v>
      </c>
      <c r="T14" s="53">
        <v>0</v>
      </c>
      <c r="U14" s="53">
        <v>0</v>
      </c>
      <c r="V14" s="53">
        <v>0</v>
      </c>
      <c r="W14" s="53">
        <v>2267675</v>
      </c>
      <c r="X14" s="53">
        <v>0</v>
      </c>
      <c r="Y14" s="53">
        <v>0</v>
      </c>
      <c r="Z14" s="53">
        <v>0</v>
      </c>
      <c r="AA14" s="53">
        <v>0</v>
      </c>
      <c r="AB14" s="53">
        <v>2825000</v>
      </c>
      <c r="AC14" s="54" t="s">
        <v>45</v>
      </c>
      <c r="AD14" s="54" t="s">
        <v>1</v>
      </c>
      <c r="AE14" s="54" t="s">
        <v>46</v>
      </c>
      <c r="AF14" s="54" t="s">
        <v>62</v>
      </c>
      <c r="AG14" s="54" t="s">
        <v>48</v>
      </c>
      <c r="AH14" s="50"/>
      <c r="AI14" s="50"/>
      <c r="AJ14" s="50"/>
    </row>
    <row r="15" spans="2:36" ht="13" customHeight="1" x14ac:dyDescent="0.2">
      <c r="B15" s="55" t="s">
        <v>63</v>
      </c>
      <c r="C15" s="56" t="s">
        <v>64</v>
      </c>
      <c r="D15" s="57">
        <v>7392910.3924112143</v>
      </c>
      <c r="E15" s="57">
        <v>10414530.569999998</v>
      </c>
      <c r="F15" s="57">
        <v>7392910.3924112143</v>
      </c>
      <c r="G15" s="57">
        <v>7848847.4592273962</v>
      </c>
      <c r="H15" s="57">
        <v>5338928.9200087888</v>
      </c>
      <c r="I15" s="57">
        <v>9157619.0199999977</v>
      </c>
      <c r="J15" s="57">
        <v>5338928.9200087888</v>
      </c>
      <c r="K15" s="57">
        <v>6309686.8708796119</v>
      </c>
      <c r="L15" s="57">
        <v>27630380.896608524</v>
      </c>
      <c r="M15" s="57">
        <v>28342424.829999987</v>
      </c>
      <c r="N15" s="57">
        <v>27630380.896608524</v>
      </c>
      <c r="O15" s="57">
        <v>23448991.856005482</v>
      </c>
      <c r="P15" s="57">
        <v>38678707.380984806</v>
      </c>
      <c r="Q15" s="57">
        <v>36882802.530000001</v>
      </c>
      <c r="R15" s="57">
        <v>38678707.380984806</v>
      </c>
      <c r="S15" s="57">
        <v>34847985.343011856</v>
      </c>
      <c r="T15" s="57">
        <v>66309088.27759333</v>
      </c>
      <c r="U15" s="57">
        <v>65225227.359999985</v>
      </c>
      <c r="V15" s="57">
        <v>66309088.27759333</v>
      </c>
      <c r="W15" s="57">
        <v>58296977.199017346</v>
      </c>
      <c r="X15" s="57">
        <v>83061593.877028167</v>
      </c>
      <c r="Y15" s="57">
        <v>79040927.59001334</v>
      </c>
      <c r="Z15" s="57">
        <v>84797376.949999988</v>
      </c>
      <c r="AA15" s="57">
        <v>79040927.59001334</v>
      </c>
      <c r="AB15" s="57">
        <v>72455511.529124349</v>
      </c>
      <c r="AC15" s="54"/>
      <c r="AD15" s="54"/>
      <c r="AE15" s="54"/>
      <c r="AF15" s="54"/>
      <c r="AG15" s="54"/>
      <c r="AH15" s="50"/>
      <c r="AI15" s="50"/>
      <c r="AJ15" s="50"/>
    </row>
    <row r="16" spans="2:36" ht="13" customHeight="1" x14ac:dyDescent="0.2">
      <c r="B16" s="51" t="s">
        <v>65</v>
      </c>
      <c r="C16" s="52" t="s">
        <v>66</v>
      </c>
      <c r="D16" s="53">
        <v>2630265.391950944</v>
      </c>
      <c r="E16" s="53">
        <v>3586436.8800000013</v>
      </c>
      <c r="F16" s="53">
        <v>2630265.391950944</v>
      </c>
      <c r="G16" s="53">
        <v>2605546.5605509765</v>
      </c>
      <c r="H16" s="53">
        <v>2821448.6184280789</v>
      </c>
      <c r="I16" s="53">
        <v>1731001.1599999997</v>
      </c>
      <c r="J16" s="53">
        <v>2821448.6184280789</v>
      </c>
      <c r="K16" s="53">
        <v>1311072.1860641011</v>
      </c>
      <c r="L16" s="53">
        <v>11472080.902711574</v>
      </c>
      <c r="M16" s="53">
        <v>12967785.139999999</v>
      </c>
      <c r="N16" s="53">
        <v>11472080.902711574</v>
      </c>
      <c r="O16" s="53">
        <v>6976846.700760006</v>
      </c>
      <c r="P16" s="53">
        <v>8208718.6505557336</v>
      </c>
      <c r="Q16" s="53">
        <v>6155160.1700000009</v>
      </c>
      <c r="R16" s="53">
        <v>8208718.6505557336</v>
      </c>
      <c r="S16" s="53">
        <v>11718710.720868375</v>
      </c>
      <c r="T16" s="53">
        <v>19680799.553267308</v>
      </c>
      <c r="U16" s="53">
        <v>19122945.309999999</v>
      </c>
      <c r="V16" s="53">
        <v>19680799.553267308</v>
      </c>
      <c r="W16" s="53">
        <v>18695557.421628382</v>
      </c>
      <c r="X16" s="53">
        <v>25694305.896979664</v>
      </c>
      <c r="Y16" s="53">
        <v>25132513.563646328</v>
      </c>
      <c r="Z16" s="53">
        <v>24440383.350000001</v>
      </c>
      <c r="AA16" s="53">
        <v>25132513.563646328</v>
      </c>
      <c r="AB16" s="53">
        <v>22612176.16824346</v>
      </c>
      <c r="AC16" s="54" t="s">
        <v>45</v>
      </c>
      <c r="AD16" s="54" t="s">
        <v>2</v>
      </c>
      <c r="AE16" s="54" t="s">
        <v>46</v>
      </c>
      <c r="AF16" s="54" t="s">
        <v>47</v>
      </c>
      <c r="AG16" s="54" t="s">
        <v>67</v>
      </c>
      <c r="AH16" s="50"/>
      <c r="AI16" s="50"/>
      <c r="AJ16" s="50"/>
    </row>
    <row r="17" spans="2:36" ht="13" customHeight="1" x14ac:dyDescent="0.2">
      <c r="B17" s="51" t="s">
        <v>68</v>
      </c>
      <c r="C17" s="52" t="s">
        <v>69</v>
      </c>
      <c r="D17" s="53">
        <v>1312460.8725163431</v>
      </c>
      <c r="E17" s="53">
        <v>1493141.2</v>
      </c>
      <c r="F17" s="53">
        <v>1312460.8725163431</v>
      </c>
      <c r="G17" s="53">
        <v>925612.19269625028</v>
      </c>
      <c r="H17" s="53">
        <v>173623.19069110556</v>
      </c>
      <c r="I17" s="53">
        <v>697000.65999999992</v>
      </c>
      <c r="J17" s="53">
        <v>173623.19069110556</v>
      </c>
      <c r="K17" s="53">
        <v>414861.50308668119</v>
      </c>
      <c r="L17" s="53">
        <v>5081024.7022846453</v>
      </c>
      <c r="M17" s="53">
        <v>2813904.4800000028</v>
      </c>
      <c r="N17" s="53">
        <v>5081024.7022846453</v>
      </c>
      <c r="O17" s="53">
        <v>2287894.5504270536</v>
      </c>
      <c r="P17" s="53">
        <v>3670010.4336516717</v>
      </c>
      <c r="Q17" s="53">
        <v>5529579.1100000003</v>
      </c>
      <c r="R17" s="53">
        <v>3670010.4336516717</v>
      </c>
      <c r="S17" s="53">
        <v>2786169.9753825003</v>
      </c>
      <c r="T17" s="53">
        <v>8751035.1359363161</v>
      </c>
      <c r="U17" s="53">
        <v>8343483.5900000036</v>
      </c>
      <c r="V17" s="53">
        <v>8751035.1359363161</v>
      </c>
      <c r="W17" s="53">
        <v>5074064.5258095544</v>
      </c>
      <c r="X17" s="53">
        <v>10754344.486158589</v>
      </c>
      <c r="Y17" s="53">
        <v>10237119.199143765</v>
      </c>
      <c r="Z17" s="53">
        <v>10533625.450000003</v>
      </c>
      <c r="AA17" s="53">
        <v>10237119.199143765</v>
      </c>
      <c r="AB17" s="53">
        <v>6414538.2215924859</v>
      </c>
      <c r="AC17" s="54" t="s">
        <v>45</v>
      </c>
      <c r="AD17" s="54" t="s">
        <v>2</v>
      </c>
      <c r="AE17" s="54" t="s">
        <v>46</v>
      </c>
      <c r="AF17" s="54" t="s">
        <v>47</v>
      </c>
      <c r="AG17" s="54" t="s">
        <v>67</v>
      </c>
      <c r="AH17" s="50"/>
      <c r="AI17" s="50"/>
      <c r="AJ17" s="50"/>
    </row>
    <row r="18" spans="2:36" ht="13" customHeight="1" x14ac:dyDescent="0.2">
      <c r="B18" s="51" t="s">
        <v>70</v>
      </c>
      <c r="C18" s="52" t="s">
        <v>71</v>
      </c>
      <c r="D18" s="53">
        <v>1604281.7180370588</v>
      </c>
      <c r="E18" s="53">
        <v>2510801.829999995</v>
      </c>
      <c r="F18" s="53">
        <v>1604281.7180370588</v>
      </c>
      <c r="G18" s="53">
        <v>2055540.1714340299</v>
      </c>
      <c r="H18" s="53">
        <v>1782552.6617752984</v>
      </c>
      <c r="I18" s="53">
        <v>4084352.7299999995</v>
      </c>
      <c r="J18" s="53">
        <v>1782552.6617752984</v>
      </c>
      <c r="K18" s="53">
        <v>3019401.4816036788</v>
      </c>
      <c r="L18" s="53">
        <v>5619900.0782949366</v>
      </c>
      <c r="M18" s="53">
        <v>3919358.1899999985</v>
      </c>
      <c r="N18" s="53">
        <v>5619900.0782949366</v>
      </c>
      <c r="O18" s="53">
        <v>3869537.1819796585</v>
      </c>
      <c r="P18" s="53">
        <v>9916155.6524713226</v>
      </c>
      <c r="Q18" s="53">
        <v>13272418.65</v>
      </c>
      <c r="R18" s="53">
        <v>9916155.6524713226</v>
      </c>
      <c r="S18" s="53">
        <v>12070336.372842308</v>
      </c>
      <c r="T18" s="53">
        <v>15536055.730766259</v>
      </c>
      <c r="U18" s="53">
        <v>17191776.84</v>
      </c>
      <c r="V18" s="53">
        <v>15536055.730766259</v>
      </c>
      <c r="W18" s="53">
        <v>15939873.554821966</v>
      </c>
      <c r="X18" s="53">
        <v>18922890.110578615</v>
      </c>
      <c r="Y18" s="53">
        <v>18922890.110578615</v>
      </c>
      <c r="Z18" s="53">
        <v>23786931.399999995</v>
      </c>
      <c r="AA18" s="53">
        <v>18922890.110578615</v>
      </c>
      <c r="AB18" s="53">
        <v>21014815.207859676</v>
      </c>
      <c r="AC18" s="54" t="s">
        <v>45</v>
      </c>
      <c r="AD18" s="54" t="s">
        <v>2</v>
      </c>
      <c r="AE18" s="54" t="s">
        <v>46</v>
      </c>
      <c r="AF18" s="54" t="s">
        <v>47</v>
      </c>
      <c r="AG18" s="54" t="s">
        <v>67</v>
      </c>
      <c r="AH18" s="50"/>
      <c r="AI18" s="50"/>
      <c r="AJ18" s="50"/>
    </row>
    <row r="19" spans="2:36" ht="13" customHeight="1" x14ac:dyDescent="0.2">
      <c r="B19" s="51" t="s">
        <v>72</v>
      </c>
      <c r="C19" s="52" t="s">
        <v>73</v>
      </c>
      <c r="D19" s="53">
        <v>45601.74582072701</v>
      </c>
      <c r="E19" s="53">
        <v>78278.880000000019</v>
      </c>
      <c r="F19" s="53">
        <v>45601.74582072701</v>
      </c>
      <c r="G19" s="53">
        <v>51541.433050058709</v>
      </c>
      <c r="H19" s="53">
        <v>51505.779610576574</v>
      </c>
      <c r="I19" s="53">
        <v>464744.3</v>
      </c>
      <c r="J19" s="53">
        <v>51505.779610576574</v>
      </c>
      <c r="K19" s="53">
        <v>100338.08365468681</v>
      </c>
      <c r="L19" s="53">
        <v>394646.54191676335</v>
      </c>
      <c r="M19" s="53">
        <v>583021.53999999992</v>
      </c>
      <c r="N19" s="53">
        <v>394646.54191676335</v>
      </c>
      <c r="O19" s="53">
        <v>1230101.3079205886</v>
      </c>
      <c r="P19" s="53">
        <v>0</v>
      </c>
      <c r="Q19" s="53">
        <v>0</v>
      </c>
      <c r="R19" s="53">
        <v>0</v>
      </c>
      <c r="S19" s="53">
        <v>0</v>
      </c>
      <c r="T19" s="53">
        <v>394646.54191676335</v>
      </c>
      <c r="U19" s="53">
        <v>583021.53999999992</v>
      </c>
      <c r="V19" s="53">
        <v>394646.54191676335</v>
      </c>
      <c r="W19" s="53">
        <v>1230101.3079205886</v>
      </c>
      <c r="X19" s="53">
        <v>491754.06734806695</v>
      </c>
      <c r="Y19" s="53">
        <v>491754.06734806695</v>
      </c>
      <c r="Z19" s="53">
        <v>1126044.72</v>
      </c>
      <c r="AA19" s="53">
        <v>491754.06734806695</v>
      </c>
      <c r="AB19" s="53">
        <v>1381980.8246253342</v>
      </c>
      <c r="AC19" s="54" t="s">
        <v>45</v>
      </c>
      <c r="AD19" s="54" t="s">
        <v>2</v>
      </c>
      <c r="AE19" s="54" t="s">
        <v>74</v>
      </c>
      <c r="AF19" s="54" t="s">
        <v>47</v>
      </c>
      <c r="AG19" s="54" t="s">
        <v>67</v>
      </c>
      <c r="AH19" s="50"/>
      <c r="AI19" s="50"/>
      <c r="AJ19" s="50"/>
    </row>
    <row r="20" spans="2:36" ht="13" customHeight="1" x14ac:dyDescent="0.2">
      <c r="B20" s="51" t="s">
        <v>75</v>
      </c>
      <c r="C20" s="52" t="s">
        <v>76</v>
      </c>
      <c r="D20" s="53">
        <v>523160.11352094728</v>
      </c>
      <c r="E20" s="53">
        <v>783829.01000000164</v>
      </c>
      <c r="F20" s="53">
        <v>523160.11352094728</v>
      </c>
      <c r="G20" s="53">
        <v>502426.72937109304</v>
      </c>
      <c r="H20" s="53">
        <v>164500.02744386287</v>
      </c>
      <c r="I20" s="53">
        <v>1514304.4199999997</v>
      </c>
      <c r="J20" s="53">
        <v>164500.02744386287</v>
      </c>
      <c r="K20" s="53">
        <v>829466.16879687039</v>
      </c>
      <c r="L20" s="53">
        <v>1517552.3414092776</v>
      </c>
      <c r="M20" s="53">
        <v>2874442.28</v>
      </c>
      <c r="N20" s="53">
        <v>1517552.3414092776</v>
      </c>
      <c r="O20" s="53">
        <v>3453189.8349080174</v>
      </c>
      <c r="P20" s="53">
        <v>3774215</v>
      </c>
      <c r="Q20" s="53">
        <v>934948.94</v>
      </c>
      <c r="R20" s="53">
        <v>3774215</v>
      </c>
      <c r="S20" s="53">
        <v>0</v>
      </c>
      <c r="T20" s="53">
        <v>5291767.3414092772</v>
      </c>
      <c r="U20" s="53">
        <v>3809391.2199999997</v>
      </c>
      <c r="V20" s="53">
        <v>5291767.3414092772</v>
      </c>
      <c r="W20" s="53">
        <v>3453189.8349080174</v>
      </c>
      <c r="X20" s="53">
        <v>5979427.4823740879</v>
      </c>
      <c r="Y20" s="53">
        <v>5979427.482374087</v>
      </c>
      <c r="Z20" s="53">
        <v>6107524.6500000013</v>
      </c>
      <c r="AA20" s="53">
        <v>5979427.482374087</v>
      </c>
      <c r="AB20" s="53">
        <v>4785082.733075981</v>
      </c>
      <c r="AC20" s="54" t="s">
        <v>45</v>
      </c>
      <c r="AD20" s="54" t="s">
        <v>2</v>
      </c>
      <c r="AE20" s="54" t="s">
        <v>46</v>
      </c>
      <c r="AF20" s="54" t="s">
        <v>47</v>
      </c>
      <c r="AG20" s="54" t="s">
        <v>67</v>
      </c>
      <c r="AH20" s="50"/>
      <c r="AI20" s="50"/>
      <c r="AJ20" s="50"/>
    </row>
    <row r="21" spans="2:36" ht="13" customHeight="1" x14ac:dyDescent="0.2">
      <c r="B21" s="51" t="s">
        <v>77</v>
      </c>
      <c r="C21" s="52" t="s">
        <v>78</v>
      </c>
      <c r="D21" s="53">
        <v>1277140.5505651943</v>
      </c>
      <c r="E21" s="53">
        <v>1962042.7700000021</v>
      </c>
      <c r="F21" s="53">
        <v>1277140.5505651943</v>
      </c>
      <c r="G21" s="53">
        <v>1708180.3721249879</v>
      </c>
      <c r="H21" s="53">
        <v>345298.64205986634</v>
      </c>
      <c r="I21" s="53">
        <v>666215.75000000012</v>
      </c>
      <c r="J21" s="53">
        <v>345298.64205986634</v>
      </c>
      <c r="K21" s="53">
        <v>634547.44767359376</v>
      </c>
      <c r="L21" s="53">
        <v>3545176.3299913299</v>
      </c>
      <c r="M21" s="53">
        <v>5183913.1999999881</v>
      </c>
      <c r="N21" s="53">
        <v>3545176.3299913299</v>
      </c>
      <c r="O21" s="53">
        <v>5631422.2800101582</v>
      </c>
      <c r="P21" s="53">
        <v>13109607.644306079</v>
      </c>
      <c r="Q21" s="53">
        <v>10990695.66</v>
      </c>
      <c r="R21" s="53">
        <v>13109607.644306079</v>
      </c>
      <c r="S21" s="53">
        <v>8272768.2739186753</v>
      </c>
      <c r="T21" s="53">
        <v>16654783.974297408</v>
      </c>
      <c r="U21" s="53">
        <v>16174608.859999988</v>
      </c>
      <c r="V21" s="53">
        <v>16654783.974297408</v>
      </c>
      <c r="W21" s="53">
        <v>13904190.553928833</v>
      </c>
      <c r="X21" s="53">
        <v>21218871.833589137</v>
      </c>
      <c r="Y21" s="53">
        <v>18277223.166922469</v>
      </c>
      <c r="Z21" s="53">
        <v>18802867.379999992</v>
      </c>
      <c r="AA21" s="53">
        <v>18277223.166922469</v>
      </c>
      <c r="AB21" s="53">
        <v>16246918.373727417</v>
      </c>
      <c r="AC21" s="54" t="s">
        <v>45</v>
      </c>
      <c r="AD21" s="54" t="s">
        <v>2</v>
      </c>
      <c r="AE21" s="54" t="s">
        <v>46</v>
      </c>
      <c r="AF21" s="54" t="s">
        <v>47</v>
      </c>
      <c r="AG21" s="54" t="s">
        <v>67</v>
      </c>
      <c r="AH21" s="50"/>
      <c r="AI21" s="50"/>
      <c r="AJ21" s="50"/>
    </row>
    <row r="22" spans="2:36" ht="13" customHeight="1" x14ac:dyDescent="0.2">
      <c r="B22" s="55" t="s">
        <v>79</v>
      </c>
      <c r="C22" s="58" t="s">
        <v>80</v>
      </c>
      <c r="D22" s="57">
        <v>1813520.4933370005</v>
      </c>
      <c r="E22" s="57">
        <v>2475441.0300000007</v>
      </c>
      <c r="F22" s="57">
        <v>1813520.4933370005</v>
      </c>
      <c r="G22" s="57">
        <v>1739900.3449424042</v>
      </c>
      <c r="H22" s="57">
        <v>1599605.5134411543</v>
      </c>
      <c r="I22" s="57">
        <v>980951.4799999994</v>
      </c>
      <c r="J22" s="57">
        <v>1599605.5134411543</v>
      </c>
      <c r="K22" s="57">
        <v>871290.74738617486</v>
      </c>
      <c r="L22" s="57">
        <v>7079345.3464390468</v>
      </c>
      <c r="M22" s="57">
        <v>6179945.7400000012</v>
      </c>
      <c r="N22" s="57">
        <v>7079345.3464390468</v>
      </c>
      <c r="O22" s="57">
        <v>5118104.665729275</v>
      </c>
      <c r="P22" s="57">
        <v>8330536.8064616863</v>
      </c>
      <c r="Q22" s="57">
        <v>8917231.6699999981</v>
      </c>
      <c r="R22" s="57">
        <v>8330536.8064616863</v>
      </c>
      <c r="S22" s="57">
        <v>8066155.1771319006</v>
      </c>
      <c r="T22" s="57">
        <v>15409882.152900731</v>
      </c>
      <c r="U22" s="57">
        <v>15097177.41</v>
      </c>
      <c r="V22" s="57">
        <v>15409882.152900731</v>
      </c>
      <c r="W22" s="57">
        <v>13184259.842861176</v>
      </c>
      <c r="X22" s="57">
        <v>16083908.335338822</v>
      </c>
      <c r="Y22" s="57">
        <v>18823008.159678888</v>
      </c>
      <c r="Z22" s="57">
        <v>18553569.920000002</v>
      </c>
      <c r="AA22" s="57">
        <v>18823008.159678888</v>
      </c>
      <c r="AB22" s="57">
        <v>15795450.935189754</v>
      </c>
      <c r="AC22" s="54"/>
      <c r="AD22" s="54"/>
      <c r="AE22" s="54"/>
      <c r="AF22" s="54"/>
      <c r="AG22" s="54"/>
      <c r="AH22" s="50"/>
      <c r="AI22" s="50"/>
      <c r="AJ22" s="50"/>
    </row>
    <row r="23" spans="2:36" ht="13" customHeight="1" x14ac:dyDescent="0.2">
      <c r="B23" s="51" t="s">
        <v>81</v>
      </c>
      <c r="C23" s="52" t="s">
        <v>82</v>
      </c>
      <c r="D23" s="53">
        <v>1045637.5828176338</v>
      </c>
      <c r="E23" s="53">
        <v>1363484.1200000006</v>
      </c>
      <c r="F23" s="53">
        <v>1045637.5828176338</v>
      </c>
      <c r="G23" s="53">
        <v>908864.94109347556</v>
      </c>
      <c r="H23" s="53">
        <v>684757.78531783121</v>
      </c>
      <c r="I23" s="53">
        <v>755788.13999999955</v>
      </c>
      <c r="J23" s="53">
        <v>684757.78531783121</v>
      </c>
      <c r="K23" s="53">
        <v>585403.33300498303</v>
      </c>
      <c r="L23" s="53">
        <v>4278892.576754353</v>
      </c>
      <c r="M23" s="53">
        <v>3941192.0300000021</v>
      </c>
      <c r="N23" s="53">
        <v>4278892.576754353</v>
      </c>
      <c r="O23" s="53">
        <v>1928106.6175457807</v>
      </c>
      <c r="P23" s="53">
        <v>4231086.879575545</v>
      </c>
      <c r="Q23" s="53">
        <v>2244314.0399999996</v>
      </c>
      <c r="R23" s="53">
        <v>4231086.879575545</v>
      </c>
      <c r="S23" s="53">
        <v>2206177.609514724</v>
      </c>
      <c r="T23" s="53">
        <v>8509979.456329897</v>
      </c>
      <c r="U23" s="53">
        <v>6185506.0700000022</v>
      </c>
      <c r="V23" s="53">
        <v>8509979.456329897</v>
      </c>
      <c r="W23" s="53">
        <v>4134284.2270605047</v>
      </c>
      <c r="X23" s="53">
        <v>9299224.4911320284</v>
      </c>
      <c r="Y23" s="53">
        <v>10240374.824465362</v>
      </c>
      <c r="Z23" s="53">
        <v>8304778.3300000019</v>
      </c>
      <c r="AA23" s="53">
        <v>10240374.824465362</v>
      </c>
      <c r="AB23" s="53">
        <v>5628552.501158963</v>
      </c>
      <c r="AC23" s="54" t="s">
        <v>45</v>
      </c>
      <c r="AD23" s="54" t="s">
        <v>83</v>
      </c>
      <c r="AE23" s="54" t="s">
        <v>46</v>
      </c>
      <c r="AF23" s="54" t="s">
        <v>47</v>
      </c>
      <c r="AG23" s="54" t="s">
        <v>84</v>
      </c>
      <c r="AH23" s="50"/>
      <c r="AI23" s="50"/>
      <c r="AJ23" s="50"/>
    </row>
    <row r="24" spans="2:36" ht="13" customHeight="1" x14ac:dyDescent="0.2">
      <c r="B24" s="51" t="s">
        <v>85</v>
      </c>
      <c r="C24" s="52" t="s">
        <v>86</v>
      </c>
      <c r="D24" s="53">
        <v>392850.85337530624</v>
      </c>
      <c r="E24" s="53">
        <v>471411.66000000015</v>
      </c>
      <c r="F24" s="53">
        <v>392850.85337530624</v>
      </c>
      <c r="G24" s="53">
        <v>331479.46612719138</v>
      </c>
      <c r="H24" s="53">
        <v>497912.29950976977</v>
      </c>
      <c r="I24" s="53">
        <v>76175.15999999996</v>
      </c>
      <c r="J24" s="53">
        <v>497912.29950976977</v>
      </c>
      <c r="K24" s="53">
        <v>126745.88558011172</v>
      </c>
      <c r="L24" s="53">
        <v>959888.61473933444</v>
      </c>
      <c r="M24" s="53">
        <v>672168.79000000027</v>
      </c>
      <c r="N24" s="53">
        <v>959888.61473933444</v>
      </c>
      <c r="O24" s="53">
        <v>721354.88312171714</v>
      </c>
      <c r="P24" s="53">
        <v>1965344.9089477826</v>
      </c>
      <c r="Q24" s="53">
        <v>3584647.01</v>
      </c>
      <c r="R24" s="53">
        <v>1965344.9089477826</v>
      </c>
      <c r="S24" s="53">
        <v>4562476.9976171758</v>
      </c>
      <c r="T24" s="53">
        <v>2925233.5236871168</v>
      </c>
      <c r="U24" s="53">
        <v>4256815.8</v>
      </c>
      <c r="V24" s="53">
        <v>2925233.5236871168</v>
      </c>
      <c r="W24" s="53">
        <v>5283831.8807388926</v>
      </c>
      <c r="X24" s="53">
        <v>2890528.8522321275</v>
      </c>
      <c r="Y24" s="53">
        <v>3815996.6765721929</v>
      </c>
      <c r="Z24" s="53">
        <v>4804402.62</v>
      </c>
      <c r="AA24" s="53">
        <v>3815996.6765721929</v>
      </c>
      <c r="AB24" s="53">
        <v>5742057.2324461956</v>
      </c>
      <c r="AC24" s="54" t="s">
        <v>45</v>
      </c>
      <c r="AD24" s="54" t="s">
        <v>83</v>
      </c>
      <c r="AE24" s="54" t="s">
        <v>46</v>
      </c>
      <c r="AF24" s="54" t="s">
        <v>47</v>
      </c>
      <c r="AG24" s="54" t="s">
        <v>84</v>
      </c>
      <c r="AH24" s="50"/>
      <c r="AI24" s="50"/>
      <c r="AJ24" s="50"/>
    </row>
    <row r="25" spans="2:36" ht="13" customHeight="1" x14ac:dyDescent="0.2">
      <c r="B25" s="51" t="s">
        <v>87</v>
      </c>
      <c r="C25" s="52" t="s">
        <v>88</v>
      </c>
      <c r="D25" s="53">
        <v>48782.455915489874</v>
      </c>
      <c r="E25" s="53">
        <v>69046.440000000017</v>
      </c>
      <c r="F25" s="53">
        <v>48782.455915489874</v>
      </c>
      <c r="G25" s="53">
        <v>46439.694343138661</v>
      </c>
      <c r="H25" s="53">
        <v>32893.893898248622</v>
      </c>
      <c r="I25" s="53">
        <v>5459.4599999999991</v>
      </c>
      <c r="J25" s="53">
        <v>32893.893898248622</v>
      </c>
      <c r="K25" s="53">
        <v>6193.1447943668427</v>
      </c>
      <c r="L25" s="53">
        <v>425311.85231779236</v>
      </c>
      <c r="M25" s="53">
        <v>89747.219999999899</v>
      </c>
      <c r="N25" s="53">
        <v>425311.85231779236</v>
      </c>
      <c r="O25" s="53">
        <v>185613.91945043227</v>
      </c>
      <c r="P25" s="53">
        <v>0</v>
      </c>
      <c r="Q25" s="53">
        <v>0</v>
      </c>
      <c r="R25" s="53">
        <v>0</v>
      </c>
      <c r="S25" s="53">
        <v>0</v>
      </c>
      <c r="T25" s="53">
        <v>425311.85231779236</v>
      </c>
      <c r="U25" s="53">
        <v>89747.219999999899</v>
      </c>
      <c r="V25" s="53">
        <v>425311.85231779236</v>
      </c>
      <c r="W25" s="53">
        <v>185613.91945043227</v>
      </c>
      <c r="X25" s="53">
        <v>506988.20213153085</v>
      </c>
      <c r="Y25" s="53">
        <v>506988.20213153085</v>
      </c>
      <c r="Z25" s="53">
        <v>164253.11999999994</v>
      </c>
      <c r="AA25" s="53">
        <v>506988.20213153085</v>
      </c>
      <c r="AB25" s="53">
        <v>238246.75858793777</v>
      </c>
      <c r="AC25" s="54" t="s">
        <v>45</v>
      </c>
      <c r="AD25" s="54" t="s">
        <v>83</v>
      </c>
      <c r="AE25" s="54" t="s">
        <v>74</v>
      </c>
      <c r="AF25" s="54" t="s">
        <v>47</v>
      </c>
      <c r="AG25" s="54" t="s">
        <v>84</v>
      </c>
      <c r="AH25" s="50"/>
      <c r="AI25" s="50"/>
      <c r="AJ25" s="50"/>
    </row>
    <row r="26" spans="2:36" ht="13" customHeight="1" x14ac:dyDescent="0.2">
      <c r="B26" s="51" t="s">
        <v>89</v>
      </c>
      <c r="C26" s="52" t="s">
        <v>90</v>
      </c>
      <c r="D26" s="53">
        <v>326249.60122857062</v>
      </c>
      <c r="E26" s="53">
        <v>571498.81000000006</v>
      </c>
      <c r="F26" s="53">
        <v>326249.60122857062</v>
      </c>
      <c r="G26" s="53">
        <v>453116.24337859842</v>
      </c>
      <c r="H26" s="53">
        <v>384041.53471530473</v>
      </c>
      <c r="I26" s="53">
        <v>143528.72</v>
      </c>
      <c r="J26" s="53">
        <v>384041.53471530473</v>
      </c>
      <c r="K26" s="53">
        <v>152948.38400671328</v>
      </c>
      <c r="L26" s="53">
        <v>1415252.302627567</v>
      </c>
      <c r="M26" s="53">
        <v>1476837.699999999</v>
      </c>
      <c r="N26" s="53">
        <v>1415252.302627567</v>
      </c>
      <c r="O26" s="53">
        <v>2283029.2456113454</v>
      </c>
      <c r="P26" s="53">
        <v>2134105.0179383587</v>
      </c>
      <c r="Q26" s="53">
        <v>3088270.6199999996</v>
      </c>
      <c r="R26" s="53">
        <v>2134105.0179383587</v>
      </c>
      <c r="S26" s="53">
        <v>1297500.57</v>
      </c>
      <c r="T26" s="53">
        <v>3549357.3205659259</v>
      </c>
      <c r="U26" s="53">
        <v>4565108.3199999984</v>
      </c>
      <c r="V26" s="53">
        <v>3549357.3205659259</v>
      </c>
      <c r="W26" s="53">
        <v>3580529.8156113457</v>
      </c>
      <c r="X26" s="53">
        <v>3387166.7898431346</v>
      </c>
      <c r="Y26" s="53">
        <v>4259648.4565098016</v>
      </c>
      <c r="Z26" s="53">
        <v>5280135.8499999978</v>
      </c>
      <c r="AA26" s="53">
        <v>4259648.4565098016</v>
      </c>
      <c r="AB26" s="53">
        <v>4186594.4429966575</v>
      </c>
      <c r="AC26" s="54" t="s">
        <v>45</v>
      </c>
      <c r="AD26" s="54" t="s">
        <v>83</v>
      </c>
      <c r="AE26" s="54" t="s">
        <v>46</v>
      </c>
      <c r="AF26" s="54" t="s">
        <v>47</v>
      </c>
      <c r="AG26" s="54" t="s">
        <v>84</v>
      </c>
      <c r="AH26" s="50"/>
      <c r="AI26" s="50"/>
      <c r="AJ26" s="50"/>
    </row>
    <row r="27" spans="2:36" ht="13" customHeight="1" x14ac:dyDescent="0.2">
      <c r="B27" s="55" t="s">
        <v>91</v>
      </c>
      <c r="C27" s="58" t="s">
        <v>92</v>
      </c>
      <c r="D27" s="57">
        <v>676836.80001249874</v>
      </c>
      <c r="E27" s="57">
        <v>2294318.9100000006</v>
      </c>
      <c r="F27" s="57">
        <v>676836.80001249874</v>
      </c>
      <c r="G27" s="57">
        <v>973249.38793897768</v>
      </c>
      <c r="H27" s="57">
        <v>595728.3370285366</v>
      </c>
      <c r="I27" s="57">
        <v>1337764.0699999998</v>
      </c>
      <c r="J27" s="57">
        <v>595728.3370285366</v>
      </c>
      <c r="K27" s="57">
        <v>1178195.6662099948</v>
      </c>
      <c r="L27" s="57">
        <v>2940356.2440056042</v>
      </c>
      <c r="M27" s="57">
        <v>4545278.2799999947</v>
      </c>
      <c r="N27" s="57">
        <v>2940356.2440056042</v>
      </c>
      <c r="O27" s="57">
        <v>3888319.3818044271</v>
      </c>
      <c r="P27" s="57">
        <v>7725858.9387620259</v>
      </c>
      <c r="Q27" s="57">
        <v>4393948.5299999993</v>
      </c>
      <c r="R27" s="57">
        <v>7725858.9387620259</v>
      </c>
      <c r="S27" s="57">
        <v>7414439.5506222639</v>
      </c>
      <c r="T27" s="57">
        <v>10666215.18276763</v>
      </c>
      <c r="U27" s="57">
        <v>8939226.8099999949</v>
      </c>
      <c r="V27" s="57">
        <v>10666215.18276763</v>
      </c>
      <c r="W27" s="57">
        <v>11302758.932426691</v>
      </c>
      <c r="X27" s="57">
        <v>7716859.3198086657</v>
      </c>
      <c r="Y27" s="57">
        <v>11938780.319808666</v>
      </c>
      <c r="Z27" s="57">
        <v>12571309.789999995</v>
      </c>
      <c r="AA27" s="57">
        <v>11938780.319808666</v>
      </c>
      <c r="AB27" s="57">
        <v>13454203.986575665</v>
      </c>
      <c r="AC27" s="54"/>
      <c r="AD27" s="54"/>
      <c r="AE27" s="54"/>
      <c r="AF27" s="54"/>
      <c r="AG27" s="54"/>
      <c r="AH27" s="50"/>
      <c r="AI27" s="50"/>
      <c r="AJ27" s="50"/>
    </row>
    <row r="28" spans="2:36" ht="13" customHeight="1" x14ac:dyDescent="0.2">
      <c r="B28" s="51" t="s">
        <v>93</v>
      </c>
      <c r="C28" s="52" t="s">
        <v>94</v>
      </c>
      <c r="D28" s="53">
        <v>536096.91546558728</v>
      </c>
      <c r="E28" s="53">
        <v>1748170.4700000002</v>
      </c>
      <c r="F28" s="53">
        <v>536096.91546558728</v>
      </c>
      <c r="G28" s="53">
        <v>486006.64858604938</v>
      </c>
      <c r="H28" s="53">
        <v>527900.21529091208</v>
      </c>
      <c r="I28" s="53">
        <v>626696.61999999965</v>
      </c>
      <c r="J28" s="53">
        <v>527900.21529091208</v>
      </c>
      <c r="K28" s="53">
        <v>589888.90172279626</v>
      </c>
      <c r="L28" s="53">
        <v>2088532.9137832243</v>
      </c>
      <c r="M28" s="53">
        <v>3654982.3899999941</v>
      </c>
      <c r="N28" s="53">
        <v>2088532.9137832243</v>
      </c>
      <c r="O28" s="53">
        <v>2168826.9646851318</v>
      </c>
      <c r="P28" s="53">
        <v>5559754.9387620259</v>
      </c>
      <c r="Q28" s="53">
        <v>3490874.9699999997</v>
      </c>
      <c r="R28" s="53">
        <v>5559754.9387620259</v>
      </c>
      <c r="S28" s="53">
        <v>5967481.2458262919</v>
      </c>
      <c r="T28" s="53">
        <v>7648287.8525452502</v>
      </c>
      <c r="U28" s="53">
        <v>7145857.3599999938</v>
      </c>
      <c r="V28" s="53">
        <v>7648287.8525452502</v>
      </c>
      <c r="W28" s="53">
        <v>8136308.2105114236</v>
      </c>
      <c r="X28" s="53">
        <v>5352976.9833017495</v>
      </c>
      <c r="Y28" s="53">
        <v>8712284.9833017495</v>
      </c>
      <c r="Z28" s="53">
        <v>9520724.4499999937</v>
      </c>
      <c r="AA28" s="53">
        <v>8712284.9833017495</v>
      </c>
      <c r="AB28" s="53">
        <v>9212203.7608202696</v>
      </c>
      <c r="AC28" s="54" t="s">
        <v>45</v>
      </c>
      <c r="AD28" s="54" t="s">
        <v>3</v>
      </c>
      <c r="AE28" s="54" t="s">
        <v>46</v>
      </c>
      <c r="AF28" s="54" t="s">
        <v>47</v>
      </c>
      <c r="AG28" s="54" t="s">
        <v>95</v>
      </c>
      <c r="AH28" s="50"/>
      <c r="AI28" s="50"/>
      <c r="AJ28" s="50"/>
    </row>
    <row r="29" spans="2:36" ht="13" customHeight="1" x14ac:dyDescent="0.2">
      <c r="B29" s="51" t="s">
        <v>96</v>
      </c>
      <c r="C29" s="52" t="s">
        <v>97</v>
      </c>
      <c r="D29" s="53">
        <v>49825.079066821214</v>
      </c>
      <c r="E29" s="53">
        <v>142350.32999999999</v>
      </c>
      <c r="F29" s="53">
        <v>49825.079066821214</v>
      </c>
      <c r="G29" s="53">
        <v>95867.453845699638</v>
      </c>
      <c r="H29" s="53">
        <v>50733.324841610185</v>
      </c>
      <c r="I29" s="53">
        <v>320968.81999999995</v>
      </c>
      <c r="J29" s="53">
        <v>50733.324841610185</v>
      </c>
      <c r="K29" s="53">
        <v>187456.02636974823</v>
      </c>
      <c r="L29" s="53">
        <v>155153.57055354139</v>
      </c>
      <c r="M29" s="53">
        <v>148225.46000000002</v>
      </c>
      <c r="N29" s="53">
        <v>155153.57055354139</v>
      </c>
      <c r="O29" s="53">
        <v>442615.00565944903</v>
      </c>
      <c r="P29" s="53">
        <v>538604</v>
      </c>
      <c r="Q29" s="53">
        <v>663487.05000000005</v>
      </c>
      <c r="R29" s="53">
        <v>538604</v>
      </c>
      <c r="S29" s="53">
        <v>1446958.3047959723</v>
      </c>
      <c r="T29" s="53">
        <v>693757.57055354142</v>
      </c>
      <c r="U29" s="53">
        <v>811712.51</v>
      </c>
      <c r="V29" s="53">
        <v>693757.57055354142</v>
      </c>
      <c r="W29" s="53">
        <v>1889573.3104554215</v>
      </c>
      <c r="X29" s="53">
        <v>794315.97446197271</v>
      </c>
      <c r="Y29" s="53">
        <v>794315.97446197283</v>
      </c>
      <c r="Z29" s="53">
        <v>1275031.6600000001</v>
      </c>
      <c r="AA29" s="53">
        <v>794315.97446197283</v>
      </c>
      <c r="AB29" s="53">
        <v>2172896.7906708694</v>
      </c>
      <c r="AC29" s="54" t="s">
        <v>45</v>
      </c>
      <c r="AD29" s="54" t="s">
        <v>3</v>
      </c>
      <c r="AE29" s="54" t="s">
        <v>46</v>
      </c>
      <c r="AF29" s="54" t="s">
        <v>47</v>
      </c>
      <c r="AG29" s="54" t="s">
        <v>95</v>
      </c>
      <c r="AH29" s="50"/>
      <c r="AI29" s="50"/>
      <c r="AJ29" s="50"/>
    </row>
    <row r="30" spans="2:36" ht="13" customHeight="1" x14ac:dyDescent="0.2">
      <c r="B30" s="51" t="s">
        <v>98</v>
      </c>
      <c r="C30" s="52" t="s">
        <v>99</v>
      </c>
      <c r="D30" s="53">
        <v>23686.302700398861</v>
      </c>
      <c r="E30" s="53">
        <v>80086.199999999968</v>
      </c>
      <c r="F30" s="53">
        <v>23686.302700398861</v>
      </c>
      <c r="G30" s="53">
        <v>70686.094866970074</v>
      </c>
      <c r="H30" s="53">
        <v>986.16731837879934</v>
      </c>
      <c r="I30" s="53">
        <v>176257.74000000011</v>
      </c>
      <c r="J30" s="53">
        <v>986.16731837879934</v>
      </c>
      <c r="K30" s="53">
        <v>6337.784425536207</v>
      </c>
      <c r="L30" s="53">
        <v>201734.29592785996</v>
      </c>
      <c r="M30" s="53">
        <v>242652.81000000014</v>
      </c>
      <c r="N30" s="53">
        <v>201734.29592785996</v>
      </c>
      <c r="O30" s="53">
        <v>79723.813436646189</v>
      </c>
      <c r="P30" s="53">
        <v>0</v>
      </c>
      <c r="Q30" s="53">
        <v>0</v>
      </c>
      <c r="R30" s="53">
        <v>0</v>
      </c>
      <c r="S30" s="53">
        <v>0</v>
      </c>
      <c r="T30" s="53">
        <v>201734.29592785996</v>
      </c>
      <c r="U30" s="53">
        <v>242652.81000000014</v>
      </c>
      <c r="V30" s="53">
        <v>201734.29592785996</v>
      </c>
      <c r="W30" s="53">
        <v>79723.813436646189</v>
      </c>
      <c r="X30" s="53">
        <v>226406.76594663761</v>
      </c>
      <c r="Y30" s="53">
        <v>226406.76594663764</v>
      </c>
      <c r="Z30" s="53">
        <v>498996.75000000023</v>
      </c>
      <c r="AA30" s="53">
        <v>226406.76594663764</v>
      </c>
      <c r="AB30" s="53">
        <v>156747.69272915245</v>
      </c>
      <c r="AC30" s="54" t="s">
        <v>45</v>
      </c>
      <c r="AD30" s="54" t="s">
        <v>3</v>
      </c>
      <c r="AE30" s="54" t="s">
        <v>74</v>
      </c>
      <c r="AF30" s="54" t="s">
        <v>47</v>
      </c>
      <c r="AG30" s="54" t="s">
        <v>95</v>
      </c>
      <c r="AH30" s="50"/>
      <c r="AI30" s="50"/>
      <c r="AJ30" s="50"/>
    </row>
    <row r="31" spans="2:36" ht="13" customHeight="1" x14ac:dyDescent="0.2">
      <c r="B31" s="51" t="s">
        <v>100</v>
      </c>
      <c r="C31" s="52" t="s">
        <v>101</v>
      </c>
      <c r="D31" s="53">
        <v>67228.50277969132</v>
      </c>
      <c r="E31" s="53">
        <v>323711.91000000056</v>
      </c>
      <c r="F31" s="53">
        <v>67228.50277969132</v>
      </c>
      <c r="G31" s="53">
        <v>254694.1906402586</v>
      </c>
      <c r="H31" s="53">
        <v>16108.629577635525</v>
      </c>
      <c r="I31" s="53">
        <v>213840.8900000001</v>
      </c>
      <c r="J31" s="53">
        <v>16108.629577635525</v>
      </c>
      <c r="K31" s="53">
        <v>231985.45369191421</v>
      </c>
      <c r="L31" s="53">
        <v>494935.46374097874</v>
      </c>
      <c r="M31" s="53">
        <v>499417.62000000017</v>
      </c>
      <c r="N31" s="53">
        <v>494935.46374097874</v>
      </c>
      <c r="O31" s="53">
        <v>1053176.0980232006</v>
      </c>
      <c r="P31" s="53">
        <v>1627500</v>
      </c>
      <c r="Q31" s="53">
        <v>239586.50999999998</v>
      </c>
      <c r="R31" s="53">
        <v>1627500</v>
      </c>
      <c r="S31" s="53">
        <v>0</v>
      </c>
      <c r="T31" s="53">
        <v>2122435.4637409789</v>
      </c>
      <c r="U31" s="53">
        <v>739004.13000000012</v>
      </c>
      <c r="V31" s="53">
        <v>2122435.4637409789</v>
      </c>
      <c r="W31" s="53">
        <v>1053176.0980232006</v>
      </c>
      <c r="X31" s="53">
        <v>1343159.5960983057</v>
      </c>
      <c r="Y31" s="53">
        <v>2205772.5960983057</v>
      </c>
      <c r="Z31" s="53">
        <v>1276556.9300000009</v>
      </c>
      <c r="AA31" s="53">
        <v>2205772.5960983057</v>
      </c>
      <c r="AB31" s="53">
        <v>1539855.7423553735</v>
      </c>
      <c r="AC31" s="54" t="s">
        <v>45</v>
      </c>
      <c r="AD31" s="54" t="s">
        <v>3</v>
      </c>
      <c r="AE31" s="54" t="s">
        <v>46</v>
      </c>
      <c r="AF31" s="54" t="s">
        <v>47</v>
      </c>
      <c r="AG31" s="54" t="s">
        <v>95</v>
      </c>
      <c r="AH31" s="50"/>
      <c r="AI31" s="50"/>
      <c r="AJ31" s="50"/>
    </row>
    <row r="32" spans="2:36" ht="13" customHeight="1" x14ac:dyDescent="0.2">
      <c r="B32" s="51" t="s">
        <v>102</v>
      </c>
      <c r="C32" s="52" t="s">
        <v>103</v>
      </c>
      <c r="D32" s="53">
        <v>0</v>
      </c>
      <c r="E32" s="53">
        <v>0</v>
      </c>
      <c r="F32" s="53">
        <v>0</v>
      </c>
      <c r="G32" s="53">
        <v>65995</v>
      </c>
      <c r="H32" s="53">
        <v>0</v>
      </c>
      <c r="I32" s="53">
        <v>0</v>
      </c>
      <c r="J32" s="53">
        <v>0</v>
      </c>
      <c r="K32" s="53">
        <v>162527.5</v>
      </c>
      <c r="L32" s="53">
        <v>0</v>
      </c>
      <c r="M32" s="53">
        <v>0</v>
      </c>
      <c r="N32" s="53">
        <v>0</v>
      </c>
      <c r="O32" s="53">
        <v>143977.5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143977.5</v>
      </c>
      <c r="X32" s="53">
        <v>0</v>
      </c>
      <c r="Y32" s="53">
        <v>0</v>
      </c>
      <c r="Z32" s="53">
        <v>0</v>
      </c>
      <c r="AA32" s="53">
        <v>0</v>
      </c>
      <c r="AB32" s="53">
        <v>372500</v>
      </c>
      <c r="AC32" s="54" t="s">
        <v>45</v>
      </c>
      <c r="AD32" s="54" t="s">
        <v>3</v>
      </c>
      <c r="AE32" s="54" t="s">
        <v>46</v>
      </c>
      <c r="AF32" s="54" t="s">
        <v>62</v>
      </c>
      <c r="AG32" s="54" t="s">
        <v>95</v>
      </c>
      <c r="AH32" s="50"/>
      <c r="AI32" s="50"/>
      <c r="AJ32" s="50"/>
    </row>
    <row r="33" spans="2:36" ht="13" customHeight="1" x14ac:dyDescent="0.2">
      <c r="B33" s="55" t="s">
        <v>104</v>
      </c>
      <c r="C33" s="58" t="s">
        <v>105</v>
      </c>
      <c r="D33" s="57">
        <v>1509351.2313447515</v>
      </c>
      <c r="E33" s="57">
        <v>1810087.3200000015</v>
      </c>
      <c r="F33" s="57">
        <v>1509351.2313447515</v>
      </c>
      <c r="G33" s="57">
        <v>909081.74596103956</v>
      </c>
      <c r="H33" s="57">
        <v>740446.67856305558</v>
      </c>
      <c r="I33" s="57">
        <v>740206.46000000031</v>
      </c>
      <c r="J33" s="57">
        <v>740446.67856305558</v>
      </c>
      <c r="K33" s="57">
        <v>531627.66883519245</v>
      </c>
      <c r="L33" s="57">
        <v>3501959.3503031167</v>
      </c>
      <c r="M33" s="57">
        <v>1091100.3799999997</v>
      </c>
      <c r="N33" s="57">
        <v>3501959.3503031167</v>
      </c>
      <c r="O33" s="57">
        <v>1477897.0924597804</v>
      </c>
      <c r="P33" s="57">
        <v>7799801.7999999998</v>
      </c>
      <c r="Q33" s="57">
        <v>8240708.0900000008</v>
      </c>
      <c r="R33" s="57">
        <v>7799801.7999999998</v>
      </c>
      <c r="S33" s="57">
        <v>9355091.7200000007</v>
      </c>
      <c r="T33" s="57">
        <v>11301761.150303116</v>
      </c>
      <c r="U33" s="57">
        <v>9331808.4700000007</v>
      </c>
      <c r="V33" s="57">
        <v>11301761.150303116</v>
      </c>
      <c r="W33" s="57">
        <v>10832988.812459782</v>
      </c>
      <c r="X33" s="57">
        <v>14070230.060210923</v>
      </c>
      <c r="Y33" s="57">
        <v>13551559.060210923</v>
      </c>
      <c r="Z33" s="57">
        <v>11882102.250000004</v>
      </c>
      <c r="AA33" s="57">
        <v>13551559.060210923</v>
      </c>
      <c r="AB33" s="57">
        <v>12273698.227256015</v>
      </c>
      <c r="AC33" s="54"/>
      <c r="AD33" s="54"/>
      <c r="AE33" s="54"/>
      <c r="AF33" s="54"/>
      <c r="AG33" s="54"/>
      <c r="AH33" s="50"/>
      <c r="AI33" s="50"/>
      <c r="AJ33" s="50"/>
    </row>
    <row r="34" spans="2:36" ht="13" customHeight="1" x14ac:dyDescent="0.2">
      <c r="B34" s="51" t="s">
        <v>106</v>
      </c>
      <c r="C34" s="52" t="s">
        <v>107</v>
      </c>
      <c r="D34" s="53">
        <v>982063.53004508698</v>
      </c>
      <c r="E34" s="53">
        <v>1389589.9700000016</v>
      </c>
      <c r="F34" s="53">
        <v>982063.53004508698</v>
      </c>
      <c r="G34" s="53">
        <v>691965.79466802464</v>
      </c>
      <c r="H34" s="53">
        <v>711829.51259665599</v>
      </c>
      <c r="I34" s="53">
        <v>543755.91000000027</v>
      </c>
      <c r="J34" s="53">
        <v>711829.51259665599</v>
      </c>
      <c r="K34" s="53">
        <v>314006.96024818823</v>
      </c>
      <c r="L34" s="53">
        <v>2515937.6933451882</v>
      </c>
      <c r="M34" s="53">
        <v>554512.96000000008</v>
      </c>
      <c r="N34" s="53">
        <v>2515937.6933451882</v>
      </c>
      <c r="O34" s="53">
        <v>740988.86784283584</v>
      </c>
      <c r="P34" s="53">
        <v>6978298.7999999998</v>
      </c>
      <c r="Q34" s="53">
        <v>8230623.0900000008</v>
      </c>
      <c r="R34" s="53">
        <v>6978298.7999999998</v>
      </c>
      <c r="S34" s="53">
        <v>9355091.7200000007</v>
      </c>
      <c r="T34" s="53">
        <v>9494236.493345188</v>
      </c>
      <c r="U34" s="53">
        <v>8785136.0500000007</v>
      </c>
      <c r="V34" s="53">
        <v>9494236.493345188</v>
      </c>
      <c r="W34" s="53">
        <v>10096080.587842837</v>
      </c>
      <c r="X34" s="53">
        <v>11706800.53598693</v>
      </c>
      <c r="Y34" s="53">
        <v>11188129.53598693</v>
      </c>
      <c r="Z34" s="53">
        <v>10718481.930000003</v>
      </c>
      <c r="AA34" s="53">
        <v>11188129.53598693</v>
      </c>
      <c r="AB34" s="53">
        <v>11102053.34275905</v>
      </c>
      <c r="AC34" s="54" t="s">
        <v>45</v>
      </c>
      <c r="AD34" s="54" t="s">
        <v>1</v>
      </c>
      <c r="AE34" s="54" t="s">
        <v>46</v>
      </c>
      <c r="AF34" s="54" t="s">
        <v>55</v>
      </c>
      <c r="AG34" s="54" t="s">
        <v>48</v>
      </c>
      <c r="AH34" s="50"/>
      <c r="AI34" s="50"/>
      <c r="AJ34" s="50"/>
    </row>
    <row r="35" spans="2:36" ht="13" customHeight="1" x14ac:dyDescent="0.2">
      <c r="B35" s="51" t="s">
        <v>108</v>
      </c>
      <c r="C35" s="52" t="s">
        <v>109</v>
      </c>
      <c r="D35" s="53">
        <v>397797.96321198787</v>
      </c>
      <c r="E35" s="53">
        <v>334154.91999999987</v>
      </c>
      <c r="F35" s="53">
        <v>397797.96321198787</v>
      </c>
      <c r="G35" s="53">
        <v>147216.75742143884</v>
      </c>
      <c r="H35" s="53">
        <v>28095.097310625257</v>
      </c>
      <c r="I35" s="53">
        <v>189714.4200000001</v>
      </c>
      <c r="J35" s="53">
        <v>28095.097310625257</v>
      </c>
      <c r="K35" s="53">
        <v>209684.72802525826</v>
      </c>
      <c r="L35" s="53">
        <v>445295.85884894757</v>
      </c>
      <c r="M35" s="53">
        <v>379003.25999999954</v>
      </c>
      <c r="N35" s="53">
        <v>445295.85884894757</v>
      </c>
      <c r="O35" s="53">
        <v>431859.67942376545</v>
      </c>
      <c r="P35" s="53">
        <v>821503</v>
      </c>
      <c r="Q35" s="53">
        <v>10085</v>
      </c>
      <c r="R35" s="53">
        <v>821503</v>
      </c>
      <c r="S35" s="53">
        <v>0</v>
      </c>
      <c r="T35" s="53">
        <v>1266798.8588489476</v>
      </c>
      <c r="U35" s="53">
        <v>389088.25999999954</v>
      </c>
      <c r="V35" s="53">
        <v>1266798.8588489476</v>
      </c>
      <c r="W35" s="53">
        <v>431859.67942376545</v>
      </c>
      <c r="X35" s="53">
        <v>1692691.9193715607</v>
      </c>
      <c r="Y35" s="53">
        <v>1692691.9193715607</v>
      </c>
      <c r="Z35" s="53">
        <v>912957.59999999963</v>
      </c>
      <c r="AA35" s="53">
        <v>1692691.9193715607</v>
      </c>
      <c r="AB35" s="53">
        <v>788761.1648704625</v>
      </c>
      <c r="AC35" s="54" t="s">
        <v>45</v>
      </c>
      <c r="AD35" s="54" t="s">
        <v>110</v>
      </c>
      <c r="AE35" s="54" t="s">
        <v>74</v>
      </c>
      <c r="AF35" s="54" t="s">
        <v>47</v>
      </c>
      <c r="AG35" s="54" t="s">
        <v>67</v>
      </c>
      <c r="AH35" s="50"/>
      <c r="AI35" s="50"/>
      <c r="AJ35" s="50"/>
    </row>
    <row r="36" spans="2:36" ht="13" customHeight="1" x14ac:dyDescent="0.2">
      <c r="B36" s="51" t="s">
        <v>111</v>
      </c>
      <c r="C36" s="52" t="s">
        <v>112</v>
      </c>
      <c r="D36" s="53">
        <v>129489.7380876768</v>
      </c>
      <c r="E36" s="53">
        <v>86342.429999999978</v>
      </c>
      <c r="F36" s="53">
        <v>129489.7380876768</v>
      </c>
      <c r="G36" s="53">
        <v>69899.193871576106</v>
      </c>
      <c r="H36" s="53">
        <v>522.0686557743096</v>
      </c>
      <c r="I36" s="53">
        <v>6736.13</v>
      </c>
      <c r="J36" s="53">
        <v>522.0686557743096</v>
      </c>
      <c r="K36" s="53">
        <v>7935.9805617459651</v>
      </c>
      <c r="L36" s="53">
        <v>540725.79810898087</v>
      </c>
      <c r="M36" s="53">
        <v>157584.16000000006</v>
      </c>
      <c r="N36" s="53">
        <v>540725.79810898087</v>
      </c>
      <c r="O36" s="53">
        <v>305048.54519317899</v>
      </c>
      <c r="P36" s="53">
        <v>0</v>
      </c>
      <c r="Q36" s="53">
        <v>0</v>
      </c>
      <c r="R36" s="53">
        <v>0</v>
      </c>
      <c r="S36" s="53">
        <v>0</v>
      </c>
      <c r="T36" s="53">
        <v>540725.79810898087</v>
      </c>
      <c r="U36" s="53">
        <v>157584.16000000006</v>
      </c>
      <c r="V36" s="53">
        <v>540725.79810898087</v>
      </c>
      <c r="W36" s="53">
        <v>305048.54519317899</v>
      </c>
      <c r="X36" s="53">
        <v>670737.60485243192</v>
      </c>
      <c r="Y36" s="53">
        <v>670737.60485243204</v>
      </c>
      <c r="Z36" s="53">
        <v>250662.72000000003</v>
      </c>
      <c r="AA36" s="53">
        <v>670737.60485243204</v>
      </c>
      <c r="AB36" s="53">
        <v>382883.71962650109</v>
      </c>
      <c r="AC36" s="54" t="s">
        <v>45</v>
      </c>
      <c r="AD36" s="54" t="s">
        <v>110</v>
      </c>
      <c r="AE36" s="54" t="s">
        <v>74</v>
      </c>
      <c r="AF36" s="54" t="s">
        <v>47</v>
      </c>
      <c r="AG36" s="54" t="s">
        <v>67</v>
      </c>
      <c r="AH36" s="50"/>
      <c r="AI36" s="50"/>
      <c r="AJ36" s="50"/>
    </row>
    <row r="37" spans="2:36" ht="13" customHeight="1" x14ac:dyDescent="0.2">
      <c r="B37" s="59" t="s">
        <v>113</v>
      </c>
      <c r="C37" s="59" t="s">
        <v>114</v>
      </c>
      <c r="D37" s="57">
        <v>733888.59570268844</v>
      </c>
      <c r="E37" s="57">
        <v>582127.4800000001</v>
      </c>
      <c r="F37" s="57">
        <v>733888.59570268844</v>
      </c>
      <c r="G37" s="57">
        <v>679899.11245419574</v>
      </c>
      <c r="H37" s="57">
        <v>0</v>
      </c>
      <c r="I37" s="57">
        <v>-890.44</v>
      </c>
      <c r="J37" s="57">
        <v>0</v>
      </c>
      <c r="K37" s="57">
        <v>0</v>
      </c>
      <c r="L37" s="57">
        <v>14601359.193846289</v>
      </c>
      <c r="M37" s="57">
        <v>12200276.250000004</v>
      </c>
      <c r="N37" s="57">
        <v>14601359.193846289</v>
      </c>
      <c r="O37" s="57">
        <v>16535300</v>
      </c>
      <c r="P37" s="57">
        <v>0</v>
      </c>
      <c r="Q37" s="57">
        <v>0</v>
      </c>
      <c r="R37" s="57">
        <v>0</v>
      </c>
      <c r="S37" s="57">
        <v>0</v>
      </c>
      <c r="T37" s="57">
        <v>14601359.193846289</v>
      </c>
      <c r="U37" s="57">
        <v>12200276.250000004</v>
      </c>
      <c r="V37" s="57">
        <v>14601359.193846289</v>
      </c>
      <c r="W37" s="57">
        <v>16535300</v>
      </c>
      <c r="X37" s="57">
        <v>15568581.12288231</v>
      </c>
      <c r="Y37" s="57">
        <v>15335247.789548976</v>
      </c>
      <c r="Z37" s="57">
        <v>12781513.290000005</v>
      </c>
      <c r="AA37" s="57">
        <v>15335247.789548976</v>
      </c>
      <c r="AB37" s="57">
        <v>17215199.112454195</v>
      </c>
      <c r="AC37" s="54"/>
      <c r="AD37" s="54"/>
      <c r="AE37" s="54"/>
      <c r="AF37" s="54"/>
      <c r="AG37" s="54"/>
      <c r="AH37" s="50"/>
      <c r="AI37" s="50"/>
      <c r="AJ37" s="50"/>
    </row>
    <row r="38" spans="2:36" ht="13" customHeight="1" x14ac:dyDescent="0.2">
      <c r="B38" s="51" t="s">
        <v>115</v>
      </c>
      <c r="C38" s="60" t="s">
        <v>116</v>
      </c>
      <c r="D38" s="53">
        <v>232209.97239061957</v>
      </c>
      <c r="E38" s="53">
        <v>216315.11999999997</v>
      </c>
      <c r="F38" s="53">
        <v>232209.97239061957</v>
      </c>
      <c r="G38" s="53">
        <v>195826.66801201066</v>
      </c>
      <c r="H38" s="53">
        <v>0</v>
      </c>
      <c r="I38" s="53">
        <v>-890.44</v>
      </c>
      <c r="J38" s="53">
        <v>0</v>
      </c>
      <c r="K38" s="53">
        <v>0</v>
      </c>
      <c r="L38" s="53">
        <v>4250707.1589822909</v>
      </c>
      <c r="M38" s="53">
        <v>3081214.8800000013</v>
      </c>
      <c r="N38" s="53">
        <v>4250707.1589822909</v>
      </c>
      <c r="O38" s="53">
        <v>4135300</v>
      </c>
      <c r="P38" s="53">
        <v>0</v>
      </c>
      <c r="Q38" s="53">
        <v>0</v>
      </c>
      <c r="R38" s="53">
        <v>0</v>
      </c>
      <c r="S38" s="53">
        <v>0</v>
      </c>
      <c r="T38" s="53">
        <v>4250707.1589822909</v>
      </c>
      <c r="U38" s="53">
        <v>3081214.8800000013</v>
      </c>
      <c r="V38" s="53">
        <v>4250707.1589822909</v>
      </c>
      <c r="W38" s="53">
        <v>4135300</v>
      </c>
      <c r="X38" s="53">
        <v>4516250.4647062439</v>
      </c>
      <c r="Y38" s="53">
        <v>4482917.13137291</v>
      </c>
      <c r="Z38" s="53">
        <v>3296639.5600000015</v>
      </c>
      <c r="AA38" s="53">
        <v>4482917.13137291</v>
      </c>
      <c r="AB38" s="53">
        <v>4331126.6680120109</v>
      </c>
      <c r="AC38" s="54" t="s">
        <v>45</v>
      </c>
      <c r="AD38" s="54" t="s">
        <v>110</v>
      </c>
      <c r="AE38" s="54" t="s">
        <v>46</v>
      </c>
      <c r="AF38" s="54" t="s">
        <v>47</v>
      </c>
      <c r="AG38" s="54" t="s">
        <v>117</v>
      </c>
      <c r="AH38" s="50"/>
      <c r="AI38" s="50"/>
      <c r="AJ38" s="50"/>
    </row>
    <row r="39" spans="2:36" ht="13" customHeight="1" x14ac:dyDescent="0.2">
      <c r="B39" s="51" t="s">
        <v>118</v>
      </c>
      <c r="C39" s="60" t="s">
        <v>119</v>
      </c>
      <c r="D39" s="53">
        <v>209277.57355865836</v>
      </c>
      <c r="E39" s="53">
        <v>162235.88000000009</v>
      </c>
      <c r="F39" s="53">
        <v>209277.57355865836</v>
      </c>
      <c r="G39" s="53">
        <v>199121.78213192002</v>
      </c>
      <c r="H39" s="53">
        <v>0</v>
      </c>
      <c r="I39" s="53">
        <v>0</v>
      </c>
      <c r="J39" s="53">
        <v>0</v>
      </c>
      <c r="K39" s="53">
        <v>0</v>
      </c>
      <c r="L39" s="53">
        <v>4198083.2343743891</v>
      </c>
      <c r="M39" s="53">
        <v>4966845.8000000035</v>
      </c>
      <c r="N39" s="53">
        <v>4198083.2343743891</v>
      </c>
      <c r="O39" s="53">
        <v>5900000</v>
      </c>
      <c r="P39" s="53">
        <v>0</v>
      </c>
      <c r="Q39" s="53">
        <v>0</v>
      </c>
      <c r="R39" s="53">
        <v>0</v>
      </c>
      <c r="S39" s="53">
        <v>0</v>
      </c>
      <c r="T39" s="53">
        <v>4198083.2343743891</v>
      </c>
      <c r="U39" s="53">
        <v>4966845.8000000035</v>
      </c>
      <c r="V39" s="53">
        <v>4198083.2343743891</v>
      </c>
      <c r="W39" s="53">
        <v>5900000</v>
      </c>
      <c r="X39" s="53">
        <v>4524027.4745997144</v>
      </c>
      <c r="Y39" s="53">
        <v>4407360.8079330474</v>
      </c>
      <c r="Z39" s="53">
        <v>5129081.6800000034</v>
      </c>
      <c r="AA39" s="53">
        <v>4407360.8079330474</v>
      </c>
      <c r="AB39" s="53">
        <v>6099121.7821319196</v>
      </c>
      <c r="AC39" s="54" t="s">
        <v>45</v>
      </c>
      <c r="AD39" s="54" t="s">
        <v>110</v>
      </c>
      <c r="AE39" s="54" t="s">
        <v>74</v>
      </c>
      <c r="AF39" s="54" t="s">
        <v>55</v>
      </c>
      <c r="AG39" s="54" t="s">
        <v>117</v>
      </c>
      <c r="AH39" s="50"/>
      <c r="AI39" s="50"/>
      <c r="AJ39" s="50"/>
    </row>
    <row r="40" spans="2:36" ht="13" customHeight="1" x14ac:dyDescent="0.2">
      <c r="B40" s="51" t="s">
        <v>120</v>
      </c>
      <c r="C40" s="60" t="s">
        <v>121</v>
      </c>
      <c r="D40" s="53">
        <v>174087.5631606516</v>
      </c>
      <c r="E40" s="53">
        <v>118553.65000000004</v>
      </c>
      <c r="F40" s="53">
        <v>174087.5631606516</v>
      </c>
      <c r="G40" s="53">
        <v>169725.38909274459</v>
      </c>
      <c r="H40" s="53">
        <v>0</v>
      </c>
      <c r="I40" s="53">
        <v>0</v>
      </c>
      <c r="J40" s="53">
        <v>0</v>
      </c>
      <c r="K40" s="53">
        <v>0</v>
      </c>
      <c r="L40" s="53">
        <v>3695983.4235192961</v>
      </c>
      <c r="M40" s="53">
        <v>2657935.0300000003</v>
      </c>
      <c r="N40" s="53">
        <v>3695983.4235192961</v>
      </c>
      <c r="O40" s="53">
        <v>4200000</v>
      </c>
      <c r="P40" s="53">
        <v>0</v>
      </c>
      <c r="Q40" s="53">
        <v>0</v>
      </c>
      <c r="R40" s="53">
        <v>0</v>
      </c>
      <c r="S40" s="53">
        <v>0</v>
      </c>
      <c r="T40" s="53">
        <v>3695983.4235192961</v>
      </c>
      <c r="U40" s="53">
        <v>2657935.0300000003</v>
      </c>
      <c r="V40" s="53">
        <v>3695983.4235192961</v>
      </c>
      <c r="W40" s="53">
        <v>4200000</v>
      </c>
      <c r="X40" s="53">
        <v>3903404.320013281</v>
      </c>
      <c r="Y40" s="53">
        <v>3870070.9866799479</v>
      </c>
      <c r="Z40" s="53">
        <v>2776488.68</v>
      </c>
      <c r="AA40" s="53">
        <v>3870070.9866799479</v>
      </c>
      <c r="AB40" s="53">
        <v>4369725.3890927443</v>
      </c>
      <c r="AC40" s="54" t="s">
        <v>45</v>
      </c>
      <c r="AD40" s="54" t="s">
        <v>110</v>
      </c>
      <c r="AE40" s="54" t="s">
        <v>74</v>
      </c>
      <c r="AF40" s="54" t="s">
        <v>47</v>
      </c>
      <c r="AG40" s="54" t="s">
        <v>117</v>
      </c>
      <c r="AH40" s="50"/>
      <c r="AI40" s="50"/>
      <c r="AJ40" s="50"/>
    </row>
    <row r="41" spans="2:36" ht="13" customHeight="1" x14ac:dyDescent="0.2">
      <c r="B41" s="51" t="s">
        <v>122</v>
      </c>
      <c r="C41" s="60" t="s">
        <v>123</v>
      </c>
      <c r="D41" s="53">
        <v>52196.164269055793</v>
      </c>
      <c r="E41" s="53">
        <v>32707.649999999994</v>
      </c>
      <c r="F41" s="53">
        <v>52196.164269055793</v>
      </c>
      <c r="G41" s="53">
        <v>28218.643989374308</v>
      </c>
      <c r="H41" s="53">
        <v>0</v>
      </c>
      <c r="I41" s="53">
        <v>0</v>
      </c>
      <c r="J41" s="53">
        <v>0</v>
      </c>
      <c r="K41" s="53">
        <v>0</v>
      </c>
      <c r="L41" s="53">
        <v>1377760.4206089906</v>
      </c>
      <c r="M41" s="53">
        <v>636344.93999999936</v>
      </c>
      <c r="N41" s="53">
        <v>1377760.4206089906</v>
      </c>
      <c r="O41" s="53">
        <v>500000</v>
      </c>
      <c r="P41" s="53">
        <v>0</v>
      </c>
      <c r="Q41" s="53">
        <v>0</v>
      </c>
      <c r="R41" s="53">
        <v>0</v>
      </c>
      <c r="S41" s="53">
        <v>0</v>
      </c>
      <c r="T41" s="53">
        <v>1377760.4206089906</v>
      </c>
      <c r="U41" s="53">
        <v>636344.93999999936</v>
      </c>
      <c r="V41" s="53">
        <v>1377760.4206089906</v>
      </c>
      <c r="W41" s="53">
        <v>500000</v>
      </c>
      <c r="X41" s="53">
        <v>1463289.9182113796</v>
      </c>
      <c r="Y41" s="53">
        <v>1429956.5848780463</v>
      </c>
      <c r="Z41" s="53">
        <v>669052.58999999939</v>
      </c>
      <c r="AA41" s="53">
        <v>1429956.5848780463</v>
      </c>
      <c r="AB41" s="53">
        <v>528218.64398937428</v>
      </c>
      <c r="AC41" s="54" t="s">
        <v>45</v>
      </c>
      <c r="AD41" s="54" t="s">
        <v>110</v>
      </c>
      <c r="AE41" s="54" t="s">
        <v>74</v>
      </c>
      <c r="AF41" s="54" t="s">
        <v>47</v>
      </c>
      <c r="AG41" s="54" t="s">
        <v>117</v>
      </c>
      <c r="AH41" s="50"/>
      <c r="AI41" s="50"/>
      <c r="AJ41" s="50"/>
    </row>
    <row r="42" spans="2:36" ht="13" customHeight="1" x14ac:dyDescent="0.2">
      <c r="B42" s="51" t="s">
        <v>124</v>
      </c>
      <c r="C42" s="52" t="s">
        <v>125</v>
      </c>
      <c r="D42" s="53">
        <v>66117.32232370312</v>
      </c>
      <c r="E42" s="53">
        <v>52315.180000000022</v>
      </c>
      <c r="F42" s="53">
        <v>66117.32232370312</v>
      </c>
      <c r="G42" s="53">
        <v>24888.288059008621</v>
      </c>
      <c r="H42" s="53">
        <v>0</v>
      </c>
      <c r="I42" s="53">
        <v>0</v>
      </c>
      <c r="J42" s="53">
        <v>0</v>
      </c>
      <c r="K42" s="53">
        <v>0</v>
      </c>
      <c r="L42" s="53">
        <v>1078824.9563613213</v>
      </c>
      <c r="M42" s="53">
        <v>857935.59999999939</v>
      </c>
      <c r="N42" s="53">
        <v>1078824.9563613213</v>
      </c>
      <c r="O42" s="53">
        <v>500000</v>
      </c>
      <c r="P42" s="53">
        <v>0</v>
      </c>
      <c r="Q42" s="53">
        <v>0</v>
      </c>
      <c r="R42" s="53">
        <v>0</v>
      </c>
      <c r="S42" s="53">
        <v>0</v>
      </c>
      <c r="T42" s="53">
        <v>1078824.9563613213</v>
      </c>
      <c r="U42" s="53">
        <v>857935.59999999939</v>
      </c>
      <c r="V42" s="53">
        <v>1078824.9563613213</v>
      </c>
      <c r="W42" s="53">
        <v>500000</v>
      </c>
      <c r="X42" s="53">
        <v>1161608.9453516912</v>
      </c>
      <c r="Y42" s="53">
        <v>1144942.2786850245</v>
      </c>
      <c r="Z42" s="53">
        <v>910250.77999999945</v>
      </c>
      <c r="AA42" s="53">
        <v>1144942.2786850245</v>
      </c>
      <c r="AB42" s="53">
        <v>524888.28805900866</v>
      </c>
      <c r="AC42" s="54" t="s">
        <v>45</v>
      </c>
      <c r="AD42" s="54" t="s">
        <v>110</v>
      </c>
      <c r="AE42" s="54" t="s">
        <v>74</v>
      </c>
      <c r="AF42" s="54" t="s">
        <v>47</v>
      </c>
      <c r="AG42" s="54" t="s">
        <v>117</v>
      </c>
      <c r="AH42" s="50"/>
      <c r="AI42" s="50"/>
      <c r="AJ42" s="50"/>
    </row>
    <row r="43" spans="2:36" ht="13" customHeight="1" x14ac:dyDescent="0.2">
      <c r="B43" s="51" t="s">
        <v>126</v>
      </c>
      <c r="C43" s="60" t="s">
        <v>127</v>
      </c>
      <c r="D43" s="53">
        <v>0</v>
      </c>
      <c r="E43" s="53">
        <v>0</v>
      </c>
      <c r="F43" s="53">
        <v>0</v>
      </c>
      <c r="G43" s="53">
        <v>62118.341169137566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1300000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1300000</v>
      </c>
      <c r="X43" s="53">
        <v>0</v>
      </c>
      <c r="Y43" s="53">
        <v>0</v>
      </c>
      <c r="Z43" s="53">
        <v>0</v>
      </c>
      <c r="AA43" s="53">
        <v>0</v>
      </c>
      <c r="AB43" s="53">
        <v>1362118.3411691375</v>
      </c>
      <c r="AC43" s="54" t="s">
        <v>45</v>
      </c>
      <c r="AD43" s="54" t="s">
        <v>110</v>
      </c>
      <c r="AE43" s="54" t="s">
        <v>74</v>
      </c>
      <c r="AF43" s="54" t="s">
        <v>62</v>
      </c>
      <c r="AG43" s="54" t="s">
        <v>117</v>
      </c>
      <c r="AH43" s="50"/>
      <c r="AI43" s="50"/>
      <c r="AJ43" s="50"/>
    </row>
    <row r="44" spans="2:36" ht="13" customHeight="1" x14ac:dyDescent="0.2">
      <c r="B44" s="55" t="s">
        <v>128</v>
      </c>
      <c r="C44" s="61" t="s">
        <v>129</v>
      </c>
      <c r="D44" s="57">
        <v>645417.09616072546</v>
      </c>
      <c r="E44" s="57">
        <v>388483.77</v>
      </c>
      <c r="F44" s="57">
        <v>645417.09616072546</v>
      </c>
      <c r="G44" s="57">
        <v>525724.59487407911</v>
      </c>
      <c r="H44" s="57">
        <v>64524.430282771275</v>
      </c>
      <c r="I44" s="57">
        <v>274864.65999999997</v>
      </c>
      <c r="J44" s="57">
        <v>64524.430282771275</v>
      </c>
      <c r="K44" s="57">
        <v>171197.9551612846</v>
      </c>
      <c r="L44" s="57">
        <v>5582135.0635106396</v>
      </c>
      <c r="M44" s="57">
        <v>7333678.9500000011</v>
      </c>
      <c r="N44" s="57">
        <v>5582135.0635106396</v>
      </c>
      <c r="O44" s="57">
        <v>7328966.5691305697</v>
      </c>
      <c r="P44" s="57">
        <v>0</v>
      </c>
      <c r="Q44" s="57">
        <v>0</v>
      </c>
      <c r="R44" s="57">
        <v>0</v>
      </c>
      <c r="S44" s="57">
        <v>0</v>
      </c>
      <c r="T44" s="57">
        <v>5582135.0635106396</v>
      </c>
      <c r="U44" s="57">
        <v>7333678.9500000011</v>
      </c>
      <c r="V44" s="57">
        <v>5582135.0635106396</v>
      </c>
      <c r="W44" s="57">
        <v>7328966.5691305697</v>
      </c>
      <c r="X44" s="57">
        <v>6292076.5899541359</v>
      </c>
      <c r="Y44" s="57">
        <v>6292076.5899541369</v>
      </c>
      <c r="Z44" s="57">
        <v>7997027.3800000008</v>
      </c>
      <c r="AA44" s="57">
        <v>6292076.5899541369</v>
      </c>
      <c r="AB44" s="57">
        <v>8025889.1191659328</v>
      </c>
      <c r="AC44" s="54"/>
      <c r="AD44" s="54"/>
      <c r="AE44" s="54"/>
      <c r="AF44" s="54"/>
      <c r="AG44" s="54"/>
      <c r="AH44" s="50"/>
      <c r="AI44" s="50"/>
      <c r="AJ44" s="50"/>
    </row>
    <row r="45" spans="2:36" ht="13" customHeight="1" x14ac:dyDescent="0.2">
      <c r="B45" s="51" t="s">
        <v>130</v>
      </c>
      <c r="C45" s="60" t="s">
        <v>131</v>
      </c>
      <c r="D45" s="53">
        <v>44649.6942819213</v>
      </c>
      <c r="E45" s="53">
        <v>37056.120000000003</v>
      </c>
      <c r="F45" s="53">
        <v>44649.6942819213</v>
      </c>
      <c r="G45" s="53">
        <v>91922.669267879799</v>
      </c>
      <c r="H45" s="53">
        <v>4511.1136227194847</v>
      </c>
      <c r="I45" s="53">
        <v>11643.49</v>
      </c>
      <c r="J45" s="53">
        <v>4511.1136227194847</v>
      </c>
      <c r="K45" s="53">
        <v>12278.120997600447</v>
      </c>
      <c r="L45" s="53">
        <v>402958.48264187685</v>
      </c>
      <c r="M45" s="53">
        <v>1172196.7300000002</v>
      </c>
      <c r="N45" s="53">
        <v>402958.48264187685</v>
      </c>
      <c r="O45" s="53">
        <v>1322697.8325612808</v>
      </c>
      <c r="P45" s="53">
        <v>0</v>
      </c>
      <c r="Q45" s="53">
        <v>0</v>
      </c>
      <c r="R45" s="53">
        <v>0</v>
      </c>
      <c r="S45" s="53">
        <v>0</v>
      </c>
      <c r="T45" s="53">
        <v>402958.48264187685</v>
      </c>
      <c r="U45" s="53">
        <v>1172196.7300000002</v>
      </c>
      <c r="V45" s="53">
        <v>402958.48264187685</v>
      </c>
      <c r="W45" s="53">
        <v>1322697.8325612808</v>
      </c>
      <c r="X45" s="53">
        <v>452119.29054651764</v>
      </c>
      <c r="Y45" s="53">
        <v>452119.29054651764</v>
      </c>
      <c r="Z45" s="53">
        <v>1220896.3400000003</v>
      </c>
      <c r="AA45" s="53">
        <v>452119.29054651764</v>
      </c>
      <c r="AB45" s="53">
        <v>1426898.6228267611</v>
      </c>
      <c r="AC45" s="54" t="s">
        <v>45</v>
      </c>
      <c r="AD45" s="54" t="s">
        <v>110</v>
      </c>
      <c r="AE45" s="54" t="s">
        <v>74</v>
      </c>
      <c r="AF45" s="54" t="s">
        <v>47</v>
      </c>
      <c r="AG45" s="54" t="s">
        <v>132</v>
      </c>
      <c r="AH45" s="50"/>
      <c r="AI45" s="50"/>
      <c r="AJ45" s="50"/>
    </row>
    <row r="46" spans="2:36" ht="13" customHeight="1" x14ac:dyDescent="0.2">
      <c r="B46" s="51" t="s">
        <v>133</v>
      </c>
      <c r="C46" s="60" t="s">
        <v>134</v>
      </c>
      <c r="D46" s="53">
        <v>319766.85332887701</v>
      </c>
      <c r="E46" s="53">
        <v>217760.28000000003</v>
      </c>
      <c r="F46" s="53">
        <v>319766.85332887701</v>
      </c>
      <c r="G46" s="53">
        <v>274448.58397543296</v>
      </c>
      <c r="H46" s="53">
        <v>30933.230257930078</v>
      </c>
      <c r="I46" s="53">
        <v>191122.83</v>
      </c>
      <c r="J46" s="53">
        <v>30933.230257930078</v>
      </c>
      <c r="K46" s="53">
        <v>83497.205023313509</v>
      </c>
      <c r="L46" s="53">
        <v>2722931.983825366</v>
      </c>
      <c r="M46" s="53">
        <v>2805734.600000001</v>
      </c>
      <c r="N46" s="53">
        <v>2722931.983825366</v>
      </c>
      <c r="O46" s="53">
        <v>2246458.8671915093</v>
      </c>
      <c r="P46" s="53">
        <v>0</v>
      </c>
      <c r="Q46" s="53">
        <v>0</v>
      </c>
      <c r="R46" s="53">
        <v>0</v>
      </c>
      <c r="S46" s="53">
        <v>0</v>
      </c>
      <c r="T46" s="53">
        <v>2722931.983825366</v>
      </c>
      <c r="U46" s="53">
        <v>2805734.600000001</v>
      </c>
      <c r="V46" s="53">
        <v>2722931.983825366</v>
      </c>
      <c r="W46" s="53">
        <v>2246458.8671915093</v>
      </c>
      <c r="X46" s="53">
        <v>3073632.0674121729</v>
      </c>
      <c r="Y46" s="53">
        <v>3073632.0674121734</v>
      </c>
      <c r="Z46" s="53">
        <v>3214617.7100000009</v>
      </c>
      <c r="AA46" s="53">
        <v>3073632.0674121734</v>
      </c>
      <c r="AB46" s="53">
        <v>2604404.6561902557</v>
      </c>
      <c r="AC46" s="54" t="s">
        <v>45</v>
      </c>
      <c r="AD46" s="54" t="s">
        <v>110</v>
      </c>
      <c r="AE46" s="54" t="s">
        <v>74</v>
      </c>
      <c r="AF46" s="54" t="s">
        <v>47</v>
      </c>
      <c r="AG46" s="54" t="s">
        <v>132</v>
      </c>
      <c r="AH46" s="50"/>
      <c r="AI46" s="50"/>
      <c r="AJ46" s="50"/>
    </row>
    <row r="47" spans="2:36" ht="13" customHeight="1" x14ac:dyDescent="0.2">
      <c r="B47" s="51" t="s">
        <v>135</v>
      </c>
      <c r="C47" s="52" t="s">
        <v>136</v>
      </c>
      <c r="D47" s="53">
        <v>281000.54854992707</v>
      </c>
      <c r="E47" s="53">
        <v>133667.36999999997</v>
      </c>
      <c r="F47" s="53">
        <v>281000.54854992707</v>
      </c>
      <c r="G47" s="53">
        <v>159353.34163076628</v>
      </c>
      <c r="H47" s="53">
        <v>29080.086402121713</v>
      </c>
      <c r="I47" s="53">
        <v>72098.339999999982</v>
      </c>
      <c r="J47" s="53">
        <v>29080.086402121713</v>
      </c>
      <c r="K47" s="53">
        <v>75422.629140370656</v>
      </c>
      <c r="L47" s="53">
        <v>2456244.5970433969</v>
      </c>
      <c r="M47" s="53">
        <v>3355747.62</v>
      </c>
      <c r="N47" s="53">
        <v>2456244.5970433969</v>
      </c>
      <c r="O47" s="53">
        <v>3759809.8693777798</v>
      </c>
      <c r="P47" s="53">
        <v>0</v>
      </c>
      <c r="Q47" s="53">
        <v>0</v>
      </c>
      <c r="R47" s="53">
        <v>0</v>
      </c>
      <c r="S47" s="53">
        <v>0</v>
      </c>
      <c r="T47" s="53">
        <v>2456244.5970433969</v>
      </c>
      <c r="U47" s="53">
        <v>3355747.62</v>
      </c>
      <c r="V47" s="53">
        <v>2456244.5970433969</v>
      </c>
      <c r="W47" s="53">
        <v>3759809.8693777798</v>
      </c>
      <c r="X47" s="53">
        <v>2766325.2319954457</v>
      </c>
      <c r="Y47" s="53">
        <v>2766325.2319954457</v>
      </c>
      <c r="Z47" s="53">
        <v>3561513.33</v>
      </c>
      <c r="AA47" s="53">
        <v>2766325.2319954457</v>
      </c>
      <c r="AB47" s="53">
        <v>3994585.8401489165</v>
      </c>
      <c r="AC47" s="54" t="s">
        <v>45</v>
      </c>
      <c r="AD47" s="54" t="s">
        <v>110</v>
      </c>
      <c r="AE47" s="54" t="s">
        <v>74</v>
      </c>
      <c r="AF47" s="54" t="s">
        <v>47</v>
      </c>
      <c r="AG47" s="54" t="s">
        <v>132</v>
      </c>
      <c r="AH47" s="50"/>
      <c r="AI47" s="50"/>
      <c r="AJ47" s="50"/>
    </row>
    <row r="48" spans="2:36" ht="13" customHeight="1" x14ac:dyDescent="0.2">
      <c r="B48" s="59" t="s">
        <v>137</v>
      </c>
      <c r="C48" s="58" t="s">
        <v>138</v>
      </c>
      <c r="D48" s="57">
        <v>261273.51976620356</v>
      </c>
      <c r="E48" s="57">
        <v>738795.61999999976</v>
      </c>
      <c r="F48" s="57">
        <v>261273.51976620356</v>
      </c>
      <c r="G48" s="57">
        <v>554367.80689566594</v>
      </c>
      <c r="H48" s="57">
        <v>269108.83869219729</v>
      </c>
      <c r="I48" s="57">
        <v>35113.96</v>
      </c>
      <c r="J48" s="57">
        <v>269108.83869219729</v>
      </c>
      <c r="K48" s="57">
        <v>4210.7754608416062</v>
      </c>
      <c r="L48" s="57">
        <v>12030959.761540229</v>
      </c>
      <c r="M48" s="57">
        <v>10079200.539999997</v>
      </c>
      <c r="N48" s="57">
        <v>12030959.761540229</v>
      </c>
      <c r="O48" s="57">
        <v>10336332.21073341</v>
      </c>
      <c r="P48" s="57">
        <v>0</v>
      </c>
      <c r="Q48" s="57">
        <v>0</v>
      </c>
      <c r="R48" s="57">
        <v>0</v>
      </c>
      <c r="S48" s="57">
        <v>0</v>
      </c>
      <c r="T48" s="57">
        <v>12030959.761540229</v>
      </c>
      <c r="U48" s="57">
        <v>10079200.539999997</v>
      </c>
      <c r="V48" s="57">
        <v>12030959.761540229</v>
      </c>
      <c r="W48" s="57">
        <v>10336332.21073341</v>
      </c>
      <c r="X48" s="57">
        <v>12561342.11999863</v>
      </c>
      <c r="Y48" s="57">
        <v>12561342.11999863</v>
      </c>
      <c r="Z48" s="57">
        <v>10853110.119999999</v>
      </c>
      <c r="AA48" s="57">
        <v>12561342.11999863</v>
      </c>
      <c r="AB48" s="57">
        <v>10894910.793089915</v>
      </c>
      <c r="AC48" s="54"/>
      <c r="AD48" s="54"/>
      <c r="AE48" s="54"/>
      <c r="AF48" s="54"/>
      <c r="AG48" s="54"/>
      <c r="AH48" s="50"/>
      <c r="AI48" s="50"/>
      <c r="AJ48" s="50"/>
    </row>
    <row r="49" spans="2:36" ht="13" customHeight="1" x14ac:dyDescent="0.2">
      <c r="B49" s="51" t="s">
        <v>139</v>
      </c>
      <c r="C49" s="52" t="s">
        <v>140</v>
      </c>
      <c r="D49" s="53">
        <v>231718.84779112414</v>
      </c>
      <c r="E49" s="53">
        <v>583924.37999999966</v>
      </c>
      <c r="F49" s="53">
        <v>231718.84779112414</v>
      </c>
      <c r="G49" s="53">
        <v>415206.10345107689</v>
      </c>
      <c r="H49" s="53">
        <v>266817.61431588035</v>
      </c>
      <c r="I49" s="53">
        <v>35113.96</v>
      </c>
      <c r="J49" s="53">
        <v>266817.61431588035</v>
      </c>
      <c r="K49" s="53">
        <v>4210.7754608416062</v>
      </c>
      <c r="L49" s="53">
        <v>9223264.1306400634</v>
      </c>
      <c r="M49" s="53">
        <v>7315233.1799999978</v>
      </c>
      <c r="N49" s="53">
        <v>9223264.1306400634</v>
      </c>
      <c r="O49" s="53">
        <v>8478753.163122924</v>
      </c>
      <c r="P49" s="53">
        <v>0</v>
      </c>
      <c r="Q49" s="53">
        <v>0</v>
      </c>
      <c r="R49" s="53">
        <v>0</v>
      </c>
      <c r="S49" s="53">
        <v>0</v>
      </c>
      <c r="T49" s="53">
        <v>9223264.1306400634</v>
      </c>
      <c r="U49" s="53">
        <v>7315233.1799999978</v>
      </c>
      <c r="V49" s="53">
        <v>9223264.1306400634</v>
      </c>
      <c r="W49" s="53">
        <v>8478753.163122924</v>
      </c>
      <c r="X49" s="53">
        <v>9721800.592747068</v>
      </c>
      <c r="Y49" s="53">
        <v>9721800.592747068</v>
      </c>
      <c r="Z49" s="53">
        <v>7934271.5199999977</v>
      </c>
      <c r="AA49" s="53">
        <v>9721800.592747068</v>
      </c>
      <c r="AB49" s="53">
        <v>8898170.0420348421</v>
      </c>
      <c r="AC49" s="54" t="s">
        <v>45</v>
      </c>
      <c r="AD49" s="54" t="s">
        <v>110</v>
      </c>
      <c r="AE49" s="54" t="s">
        <v>74</v>
      </c>
      <c r="AF49" s="54" t="s">
        <v>47</v>
      </c>
      <c r="AG49" s="54" t="s">
        <v>141</v>
      </c>
      <c r="AH49" s="50"/>
      <c r="AI49" s="50"/>
      <c r="AJ49" s="50"/>
    </row>
    <row r="50" spans="2:36" ht="13" customHeight="1" x14ac:dyDescent="0.2">
      <c r="B50" s="51" t="s">
        <v>142</v>
      </c>
      <c r="C50" s="52" t="s">
        <v>143</v>
      </c>
      <c r="D50" s="53">
        <v>5951.6667569016545</v>
      </c>
      <c r="E50" s="53">
        <v>87709.490000000107</v>
      </c>
      <c r="F50" s="53">
        <v>5951.6667569016545</v>
      </c>
      <c r="G50" s="53">
        <v>93043.811509165316</v>
      </c>
      <c r="H50" s="53">
        <v>964.4760682070488</v>
      </c>
      <c r="I50" s="53">
        <v>0</v>
      </c>
      <c r="J50" s="53">
        <v>964.4760682070488</v>
      </c>
      <c r="K50" s="53">
        <v>0</v>
      </c>
      <c r="L50" s="53">
        <v>2143688.1480531511</v>
      </c>
      <c r="M50" s="53">
        <v>2006557.62</v>
      </c>
      <c r="N50" s="53">
        <v>2143688.1480531511</v>
      </c>
      <c r="O50" s="53">
        <v>1249268.1251681142</v>
      </c>
      <c r="P50" s="53">
        <v>0</v>
      </c>
      <c r="Q50" s="53">
        <v>0</v>
      </c>
      <c r="R50" s="53">
        <v>0</v>
      </c>
      <c r="S50" s="53">
        <v>0</v>
      </c>
      <c r="T50" s="53">
        <v>2143688.1480531511</v>
      </c>
      <c r="U50" s="53">
        <v>2006557.62</v>
      </c>
      <c r="V50" s="53">
        <v>2143688.1480531511</v>
      </c>
      <c r="W50" s="53">
        <v>1249268.1251681142</v>
      </c>
      <c r="X50" s="53">
        <v>2150604.2908782596</v>
      </c>
      <c r="Y50" s="53">
        <v>2150604.2908782596</v>
      </c>
      <c r="Z50" s="53">
        <v>2094267.1100000003</v>
      </c>
      <c r="AA50" s="53">
        <v>2150604.2908782596</v>
      </c>
      <c r="AB50" s="53">
        <v>1342311.9366772794</v>
      </c>
      <c r="AC50" s="54" t="s">
        <v>45</v>
      </c>
      <c r="AD50" s="54" t="s">
        <v>110</v>
      </c>
      <c r="AE50" s="54" t="s">
        <v>74</v>
      </c>
      <c r="AF50" s="54" t="s">
        <v>47</v>
      </c>
      <c r="AG50" s="54" t="s">
        <v>141</v>
      </c>
      <c r="AH50" s="50"/>
      <c r="AI50" s="50"/>
      <c r="AJ50" s="50"/>
    </row>
    <row r="51" spans="2:36" ht="13" customHeight="1" x14ac:dyDescent="0.2">
      <c r="B51" s="51" t="s">
        <v>144</v>
      </c>
      <c r="C51" s="52" t="s">
        <v>145</v>
      </c>
      <c r="D51" s="53">
        <v>23603.005218177772</v>
      </c>
      <c r="E51" s="53">
        <v>67161.749999999971</v>
      </c>
      <c r="F51" s="53">
        <v>23603.005218177772</v>
      </c>
      <c r="G51" s="53">
        <v>46117.891935423737</v>
      </c>
      <c r="H51" s="53">
        <v>1326.7483081098483</v>
      </c>
      <c r="I51" s="53">
        <v>0</v>
      </c>
      <c r="J51" s="53">
        <v>1326.7483081098483</v>
      </c>
      <c r="K51" s="53">
        <v>0</v>
      </c>
      <c r="L51" s="53">
        <v>664007.48284701374</v>
      </c>
      <c r="M51" s="53">
        <v>757409.73999999976</v>
      </c>
      <c r="N51" s="53">
        <v>664007.48284701374</v>
      </c>
      <c r="O51" s="53">
        <v>608310.92244237044</v>
      </c>
      <c r="P51" s="53">
        <v>0</v>
      </c>
      <c r="Q51" s="53">
        <v>0</v>
      </c>
      <c r="R51" s="53">
        <v>0</v>
      </c>
      <c r="S51" s="53">
        <v>0</v>
      </c>
      <c r="T51" s="53">
        <v>664007.48284701374</v>
      </c>
      <c r="U51" s="53">
        <v>757409.73999999976</v>
      </c>
      <c r="V51" s="53">
        <v>664007.48284701374</v>
      </c>
      <c r="W51" s="53">
        <v>608310.92244237044</v>
      </c>
      <c r="X51" s="53">
        <v>688937.23637330136</v>
      </c>
      <c r="Y51" s="53">
        <v>688937.23637330136</v>
      </c>
      <c r="Z51" s="53">
        <v>824571.48999999976</v>
      </c>
      <c r="AA51" s="53">
        <v>688937.23637330136</v>
      </c>
      <c r="AB51" s="53">
        <v>654428.81437779416</v>
      </c>
      <c r="AC51" s="54" t="s">
        <v>45</v>
      </c>
      <c r="AD51" s="54" t="s">
        <v>110</v>
      </c>
      <c r="AE51" s="54" t="s">
        <v>74</v>
      </c>
      <c r="AF51" s="54" t="s">
        <v>47</v>
      </c>
      <c r="AG51" s="54" t="s">
        <v>141</v>
      </c>
      <c r="AH51" s="50"/>
      <c r="AI51" s="50"/>
      <c r="AJ51" s="50"/>
    </row>
    <row r="52" spans="2:36" ht="13" customHeight="1" x14ac:dyDescent="0.2">
      <c r="B52" s="61" t="s">
        <v>146</v>
      </c>
      <c r="C52" s="56" t="s">
        <v>147</v>
      </c>
      <c r="D52" s="57">
        <v>88805.09039398974</v>
      </c>
      <c r="E52" s="57">
        <v>-211734.84</v>
      </c>
      <c r="F52" s="57">
        <v>88805.09039398974</v>
      </c>
      <c r="G52" s="57">
        <v>72257.929579423726</v>
      </c>
      <c r="H52" s="57">
        <v>0</v>
      </c>
      <c r="I52" s="57">
        <v>54.26</v>
      </c>
      <c r="J52" s="57">
        <v>0</v>
      </c>
      <c r="K52" s="57">
        <v>0</v>
      </c>
      <c r="L52" s="57">
        <v>625811.93955586024</v>
      </c>
      <c r="M52" s="57">
        <v>195381.71</v>
      </c>
      <c r="N52" s="57">
        <v>625811.93955586024</v>
      </c>
      <c r="O52" s="57">
        <v>486948.52443275775</v>
      </c>
      <c r="P52" s="57">
        <v>0</v>
      </c>
      <c r="Q52" s="57">
        <v>0</v>
      </c>
      <c r="R52" s="57">
        <v>0</v>
      </c>
      <c r="S52" s="57">
        <v>0</v>
      </c>
      <c r="T52" s="57">
        <v>625811.93955586024</v>
      </c>
      <c r="U52" s="57">
        <v>195381.71</v>
      </c>
      <c r="V52" s="57">
        <v>625811.93955586024</v>
      </c>
      <c r="W52" s="57">
        <v>486948.52443275775</v>
      </c>
      <c r="X52" s="57">
        <v>714617.02994984994</v>
      </c>
      <c r="Y52" s="57">
        <v>714617.02994984994</v>
      </c>
      <c r="Z52" s="57">
        <v>-16298.869999999995</v>
      </c>
      <c r="AA52" s="57">
        <v>714617.02994984994</v>
      </c>
      <c r="AB52" s="57">
        <v>559206.45401218149</v>
      </c>
      <c r="AC52" s="54"/>
      <c r="AD52" s="54"/>
      <c r="AE52" s="54"/>
      <c r="AF52" s="54"/>
      <c r="AG52" s="54"/>
      <c r="AH52" s="50"/>
      <c r="AI52" s="50"/>
      <c r="AJ52" s="50"/>
    </row>
    <row r="53" spans="2:36" ht="13" customHeight="1" x14ac:dyDescent="0.2">
      <c r="B53" s="51" t="s">
        <v>148</v>
      </c>
      <c r="C53" s="52" t="s">
        <v>149</v>
      </c>
      <c r="D53" s="53">
        <v>88805.09039398974</v>
      </c>
      <c r="E53" s="53">
        <v>-211734.84</v>
      </c>
      <c r="F53" s="53">
        <v>88805.09039398974</v>
      </c>
      <c r="G53" s="53">
        <v>72257.929579423726</v>
      </c>
      <c r="H53" s="53">
        <v>0</v>
      </c>
      <c r="I53" s="53">
        <v>54.26</v>
      </c>
      <c r="J53" s="53">
        <v>0</v>
      </c>
      <c r="K53" s="53">
        <v>0</v>
      </c>
      <c r="L53" s="53">
        <v>625811.93955586024</v>
      </c>
      <c r="M53" s="53">
        <v>195381.71</v>
      </c>
      <c r="N53" s="53">
        <v>625811.93955586024</v>
      </c>
      <c r="O53" s="53">
        <v>486948.52443275775</v>
      </c>
      <c r="P53" s="53">
        <v>0</v>
      </c>
      <c r="Q53" s="53">
        <v>0</v>
      </c>
      <c r="R53" s="53">
        <v>0</v>
      </c>
      <c r="S53" s="53">
        <v>0</v>
      </c>
      <c r="T53" s="53">
        <v>625811.93955586024</v>
      </c>
      <c r="U53" s="53">
        <v>195381.71</v>
      </c>
      <c r="V53" s="53">
        <v>625811.93955586024</v>
      </c>
      <c r="W53" s="53">
        <v>486948.52443275775</v>
      </c>
      <c r="X53" s="53">
        <v>714617.02994984994</v>
      </c>
      <c r="Y53" s="53">
        <v>714617.02994984994</v>
      </c>
      <c r="Z53" s="53">
        <v>-16298.869999999995</v>
      </c>
      <c r="AA53" s="53">
        <v>714617.02994984994</v>
      </c>
      <c r="AB53" s="53">
        <v>559206.45401218149</v>
      </c>
      <c r="AC53" s="54" t="s">
        <v>45</v>
      </c>
      <c r="AD53" s="54" t="s">
        <v>110</v>
      </c>
      <c r="AE53" s="54" t="s">
        <v>74</v>
      </c>
      <c r="AF53" s="54" t="s">
        <v>47</v>
      </c>
      <c r="AG53" s="54" t="s">
        <v>150</v>
      </c>
      <c r="AH53" s="50"/>
      <c r="AI53" s="50"/>
      <c r="AJ53" s="50"/>
    </row>
    <row r="54" spans="2:36" ht="13" customHeight="1" x14ac:dyDescent="0.2">
      <c r="B54" s="59" t="s">
        <v>151</v>
      </c>
      <c r="C54" s="59" t="s">
        <v>152</v>
      </c>
      <c r="D54" s="57">
        <v>831166.41551658895</v>
      </c>
      <c r="E54" s="57">
        <v>1404461.8400000012</v>
      </c>
      <c r="F54" s="57">
        <v>831166.41551658895</v>
      </c>
      <c r="G54" s="57">
        <v>582979.37503399746</v>
      </c>
      <c r="H54" s="57">
        <v>1127360.3195279536</v>
      </c>
      <c r="I54" s="57">
        <v>2388826.35</v>
      </c>
      <c r="J54" s="57">
        <v>1127360.3195279536</v>
      </c>
      <c r="K54" s="57">
        <v>1828166.7681140418</v>
      </c>
      <c r="L54" s="57">
        <v>3610186.7946591359</v>
      </c>
      <c r="M54" s="57">
        <v>4412226.7599999961</v>
      </c>
      <c r="N54" s="57">
        <v>3610186.7946591359</v>
      </c>
      <c r="O54" s="57">
        <v>2346743.2307575778</v>
      </c>
      <c r="P54" s="57">
        <v>10000000</v>
      </c>
      <c r="Q54" s="57">
        <v>6532125.6299999999</v>
      </c>
      <c r="R54" s="57">
        <v>10000000</v>
      </c>
      <c r="S54" s="57">
        <v>13500000</v>
      </c>
      <c r="T54" s="57">
        <v>13610186.794659136</v>
      </c>
      <c r="U54" s="57">
        <v>10944352.389999995</v>
      </c>
      <c r="V54" s="57">
        <v>13610186.794659136</v>
      </c>
      <c r="W54" s="57">
        <v>15846743.230757615</v>
      </c>
      <c r="X54" s="57">
        <v>15568713.529703679</v>
      </c>
      <c r="Y54" s="57">
        <v>15568713.529703679</v>
      </c>
      <c r="Z54" s="57">
        <v>14737640.579999998</v>
      </c>
      <c r="AA54" s="57">
        <v>15568713.529703679</v>
      </c>
      <c r="AB54" s="57">
        <v>18257889.373905599</v>
      </c>
      <c r="AC54" s="54"/>
      <c r="AD54" s="54"/>
      <c r="AE54" s="54"/>
      <c r="AF54" s="54"/>
      <c r="AG54" s="54"/>
      <c r="AH54" s="50"/>
      <c r="AI54" s="50"/>
      <c r="AJ54" s="50"/>
    </row>
    <row r="55" spans="2:36" ht="13" customHeight="1" x14ac:dyDescent="0.2">
      <c r="B55" s="51" t="s">
        <v>153</v>
      </c>
      <c r="C55" s="60" t="s">
        <v>154</v>
      </c>
      <c r="D55" s="53">
        <v>818666.41551658895</v>
      </c>
      <c r="E55" s="53">
        <v>782477.43000000098</v>
      </c>
      <c r="F55" s="53">
        <v>818666.41551658895</v>
      </c>
      <c r="G55" s="53">
        <v>196518.979430006</v>
      </c>
      <c r="H55" s="53">
        <v>1007360.3195279536</v>
      </c>
      <c r="I55" s="53">
        <v>1133451.7699999998</v>
      </c>
      <c r="J55" s="53">
        <v>1007360.3195279536</v>
      </c>
      <c r="K55" s="53">
        <v>675833.0337334479</v>
      </c>
      <c r="L55" s="53">
        <v>1710983.4483366734</v>
      </c>
      <c r="M55" s="53">
        <v>2094167.4999999965</v>
      </c>
      <c r="N55" s="53">
        <v>1710983.4483366734</v>
      </c>
      <c r="O55" s="53">
        <v>1163982.4002227634</v>
      </c>
      <c r="P55" s="53">
        <v>10000000</v>
      </c>
      <c r="Q55" s="53">
        <v>6532125.6299999999</v>
      </c>
      <c r="R55" s="53">
        <v>10000000</v>
      </c>
      <c r="S55" s="53">
        <v>13500000</v>
      </c>
      <c r="T55" s="53">
        <v>11710983.448336674</v>
      </c>
      <c r="U55" s="53">
        <v>8626293.1299999971</v>
      </c>
      <c r="V55" s="53">
        <v>11710983.448336674</v>
      </c>
      <c r="W55" s="53">
        <v>14663982.400222801</v>
      </c>
      <c r="X55" s="53">
        <v>13537010.183381217</v>
      </c>
      <c r="Y55" s="53">
        <v>13537010.183381217</v>
      </c>
      <c r="Z55" s="53">
        <v>10542222.329999998</v>
      </c>
      <c r="AA55" s="53">
        <v>13537010.183381217</v>
      </c>
      <c r="AB55" s="53">
        <v>15536334.4133862</v>
      </c>
      <c r="AC55" s="54" t="s">
        <v>45</v>
      </c>
      <c r="AD55" s="54" t="s">
        <v>110</v>
      </c>
      <c r="AE55" s="54" t="s">
        <v>74</v>
      </c>
      <c r="AF55" s="54" t="s">
        <v>47</v>
      </c>
      <c r="AG55" s="54" t="s">
        <v>155</v>
      </c>
      <c r="AH55" s="50"/>
      <c r="AI55" s="50"/>
      <c r="AJ55" s="50"/>
    </row>
    <row r="56" spans="2:36" ht="13" customHeight="1" x14ac:dyDescent="0.2">
      <c r="B56" s="51" t="s">
        <v>156</v>
      </c>
      <c r="C56" s="60" t="s">
        <v>157</v>
      </c>
      <c r="D56" s="53">
        <v>12500</v>
      </c>
      <c r="E56" s="53">
        <v>444646.17000000022</v>
      </c>
      <c r="F56" s="53">
        <v>12500</v>
      </c>
      <c r="G56" s="53">
        <v>230575.1123125712</v>
      </c>
      <c r="H56" s="53">
        <v>120000</v>
      </c>
      <c r="I56" s="53">
        <v>623743.26000000013</v>
      </c>
      <c r="J56" s="53">
        <v>120000</v>
      </c>
      <c r="K56" s="53">
        <v>184191.96694545451</v>
      </c>
      <c r="L56" s="53">
        <v>1899203.3463224627</v>
      </c>
      <c r="M56" s="53">
        <v>322663.60999999993</v>
      </c>
      <c r="N56" s="53">
        <v>1899203.3463224627</v>
      </c>
      <c r="O56" s="53">
        <v>537437.55899806367</v>
      </c>
      <c r="P56" s="53">
        <v>0</v>
      </c>
      <c r="Q56" s="53">
        <v>0</v>
      </c>
      <c r="R56" s="53">
        <v>0</v>
      </c>
      <c r="S56" s="53">
        <v>0</v>
      </c>
      <c r="T56" s="53">
        <v>1899203.3463224627</v>
      </c>
      <c r="U56" s="53">
        <v>322663.60999999993</v>
      </c>
      <c r="V56" s="53">
        <v>1899203.3463224627</v>
      </c>
      <c r="W56" s="53">
        <v>537437.55899806367</v>
      </c>
      <c r="X56" s="53">
        <v>2031703.3463224627</v>
      </c>
      <c r="Y56" s="53">
        <v>2031703.3463224627</v>
      </c>
      <c r="Z56" s="53">
        <v>1391053.0400000003</v>
      </c>
      <c r="AA56" s="53">
        <v>2031703.3463224627</v>
      </c>
      <c r="AB56" s="53">
        <v>952204.6382560893</v>
      </c>
      <c r="AC56" s="54" t="s">
        <v>45</v>
      </c>
      <c r="AD56" s="54" t="s">
        <v>110</v>
      </c>
      <c r="AE56" s="54" t="s">
        <v>74</v>
      </c>
      <c r="AF56" s="54" t="s">
        <v>47</v>
      </c>
      <c r="AG56" s="54" t="s">
        <v>155</v>
      </c>
      <c r="AH56" s="50"/>
      <c r="AI56" s="50"/>
      <c r="AJ56" s="50"/>
    </row>
    <row r="57" spans="2:36" ht="13" customHeight="1" x14ac:dyDescent="0.2">
      <c r="B57" s="51" t="s">
        <v>158</v>
      </c>
      <c r="C57" s="60" t="s">
        <v>159</v>
      </c>
      <c r="D57" s="53">
        <v>0</v>
      </c>
      <c r="E57" s="53">
        <v>177338.24000000005</v>
      </c>
      <c r="F57" s="53">
        <v>0</v>
      </c>
      <c r="G57" s="53">
        <v>7819.7932914203338</v>
      </c>
      <c r="H57" s="53">
        <v>0</v>
      </c>
      <c r="I57" s="53">
        <v>631631.32000000018</v>
      </c>
      <c r="J57" s="53">
        <v>0</v>
      </c>
      <c r="K57" s="53">
        <v>937526.96243513934</v>
      </c>
      <c r="L57" s="53">
        <v>0</v>
      </c>
      <c r="M57" s="53">
        <v>1995395.6499999992</v>
      </c>
      <c r="N57" s="53">
        <v>0</v>
      </c>
      <c r="O57" s="53">
        <v>39008.566536750637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1995395.6499999992</v>
      </c>
      <c r="V57" s="53">
        <v>0</v>
      </c>
      <c r="W57" s="53">
        <v>39008.566536750637</v>
      </c>
      <c r="X57" s="53">
        <v>0</v>
      </c>
      <c r="Y57" s="53">
        <v>0</v>
      </c>
      <c r="Z57" s="53">
        <v>2804365.2099999995</v>
      </c>
      <c r="AA57" s="53">
        <v>0</v>
      </c>
      <c r="AB57" s="53">
        <v>984355.32226331031</v>
      </c>
      <c r="AC57" s="54" t="s">
        <v>45</v>
      </c>
      <c r="AD57" s="54" t="s">
        <v>110</v>
      </c>
      <c r="AE57" s="54" t="s">
        <v>74</v>
      </c>
      <c r="AF57" s="54" t="s">
        <v>47</v>
      </c>
      <c r="AG57" s="54" t="s">
        <v>155</v>
      </c>
      <c r="AH57" s="50"/>
      <c r="AI57" s="50"/>
      <c r="AJ57" s="50"/>
    </row>
    <row r="58" spans="2:36" ht="13" customHeight="1" x14ac:dyDescent="0.2">
      <c r="B58" s="51" t="s">
        <v>160</v>
      </c>
      <c r="C58" s="60" t="s">
        <v>161</v>
      </c>
      <c r="D58" s="53">
        <v>0</v>
      </c>
      <c r="E58" s="53">
        <v>0</v>
      </c>
      <c r="F58" s="53">
        <v>0</v>
      </c>
      <c r="G58" s="53">
        <v>148065.49</v>
      </c>
      <c r="H58" s="53">
        <v>0</v>
      </c>
      <c r="I58" s="53">
        <v>0</v>
      </c>
      <c r="J58" s="53">
        <v>0</v>
      </c>
      <c r="K58" s="53">
        <v>30614.805</v>
      </c>
      <c r="L58" s="53">
        <v>0</v>
      </c>
      <c r="M58" s="53">
        <v>0</v>
      </c>
      <c r="N58" s="53">
        <v>0</v>
      </c>
      <c r="O58" s="53">
        <v>606314.70499999996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606314.70499999996</v>
      </c>
      <c r="X58" s="53">
        <v>0</v>
      </c>
      <c r="Y58" s="53">
        <v>0</v>
      </c>
      <c r="Z58" s="53">
        <v>0</v>
      </c>
      <c r="AA58" s="53">
        <v>0</v>
      </c>
      <c r="AB58" s="53">
        <v>784995</v>
      </c>
      <c r="AC58" s="54" t="s">
        <v>45</v>
      </c>
      <c r="AD58" s="54" t="s">
        <v>110</v>
      </c>
      <c r="AE58" s="54" t="s">
        <v>74</v>
      </c>
      <c r="AF58" s="54" t="s">
        <v>62</v>
      </c>
      <c r="AG58" s="54" t="s">
        <v>155</v>
      </c>
      <c r="AH58" s="50"/>
      <c r="AI58" s="50"/>
      <c r="AJ58" s="50"/>
    </row>
    <row r="59" spans="2:36" ht="13" customHeight="1" x14ac:dyDescent="0.2">
      <c r="B59" s="51"/>
      <c r="C59" s="62" t="s">
        <v>162</v>
      </c>
      <c r="D59" s="57">
        <v>13664194.583380496</v>
      </c>
      <c r="E59" s="57">
        <v>13467127.96000001</v>
      </c>
      <c r="F59" s="57">
        <v>13664194.583380496</v>
      </c>
      <c r="G59" s="57">
        <v>8923485.8060094602</v>
      </c>
      <c r="H59" s="57">
        <v>3438820.0577817145</v>
      </c>
      <c r="I59" s="57">
        <v>5507762.5499999998</v>
      </c>
      <c r="J59" s="57">
        <v>3438820.0577817145</v>
      </c>
      <c r="K59" s="57">
        <v>5672967.6022501756</v>
      </c>
      <c r="L59" s="57">
        <v>38331491.979242116</v>
      </c>
      <c r="M59" s="57">
        <v>31372651.250000004</v>
      </c>
      <c r="N59" s="57">
        <v>38331491.979242116</v>
      </c>
      <c r="O59" s="57">
        <v>34273768.279045716</v>
      </c>
      <c r="P59" s="57">
        <v>35471684.119343221</v>
      </c>
      <c r="Q59" s="57">
        <v>31127926.609999999</v>
      </c>
      <c r="R59" s="57">
        <v>35471684.119343221</v>
      </c>
      <c r="S59" s="57">
        <v>38394094.856663927</v>
      </c>
      <c r="T59" s="57">
        <v>73803176.098585352</v>
      </c>
      <c r="U59" s="57">
        <v>62500577.860000007</v>
      </c>
      <c r="V59" s="57">
        <v>73803176.098585352</v>
      </c>
      <c r="W59" s="57">
        <v>72667863.135709643</v>
      </c>
      <c r="X59" s="57">
        <v>86360881.406414241</v>
      </c>
      <c r="Y59" s="57">
        <v>90906190.739747554</v>
      </c>
      <c r="Z59" s="57">
        <v>81475468.37000002</v>
      </c>
      <c r="AA59" s="57">
        <v>90906190.739747554</v>
      </c>
      <c r="AB59" s="57">
        <v>87264316.543969274</v>
      </c>
      <c r="AC59" s="54"/>
      <c r="AD59" s="54"/>
      <c r="AE59" s="54"/>
      <c r="AF59" s="54"/>
      <c r="AG59" s="54"/>
      <c r="AH59" s="50"/>
      <c r="AI59" s="50"/>
      <c r="AJ59" s="50"/>
    </row>
    <row r="60" spans="2:36" ht="13" customHeight="1" x14ac:dyDescent="0.2">
      <c r="B60" s="61" t="s">
        <v>41</v>
      </c>
      <c r="C60" s="58" t="s">
        <v>163</v>
      </c>
      <c r="D60" s="57">
        <v>903804.25552866189</v>
      </c>
      <c r="E60" s="57">
        <v>837702.09999999986</v>
      </c>
      <c r="F60" s="57">
        <v>903804.25552866189</v>
      </c>
      <c r="G60" s="57">
        <v>1126920.7787758089</v>
      </c>
      <c r="H60" s="57">
        <v>375252.84463603352</v>
      </c>
      <c r="I60" s="57">
        <v>546273.58999999985</v>
      </c>
      <c r="J60" s="57">
        <v>375252.84463603352</v>
      </c>
      <c r="K60" s="57">
        <v>605430.91224407521</v>
      </c>
      <c r="L60" s="57">
        <v>2150091.4956820915</v>
      </c>
      <c r="M60" s="57">
        <v>1617954.66</v>
      </c>
      <c r="N60" s="57">
        <v>2150091.4956820915</v>
      </c>
      <c r="O60" s="57">
        <v>2181709.454857138</v>
      </c>
      <c r="P60" s="57">
        <v>6759152.5210381262</v>
      </c>
      <c r="Q60" s="57">
        <v>6594450.3000000007</v>
      </c>
      <c r="R60" s="57">
        <v>6759152.5210381262</v>
      </c>
      <c r="S60" s="57">
        <v>5806467.3546038093</v>
      </c>
      <c r="T60" s="57">
        <v>8909244.0167202167</v>
      </c>
      <c r="U60" s="57">
        <v>8212404.96</v>
      </c>
      <c r="V60" s="57">
        <v>8909244.0167202167</v>
      </c>
      <c r="W60" s="57">
        <v>7988176.8094609473</v>
      </c>
      <c r="X60" s="57">
        <v>10188301.116884913</v>
      </c>
      <c r="Y60" s="57">
        <v>10188301.116884913</v>
      </c>
      <c r="Z60" s="57">
        <v>9596380.6500000004</v>
      </c>
      <c r="AA60" s="57">
        <v>10188301.116884913</v>
      </c>
      <c r="AB60" s="57">
        <v>9720528.5004808325</v>
      </c>
      <c r="AC60" s="54"/>
      <c r="AD60" s="54"/>
      <c r="AE60" s="54"/>
      <c r="AF60" s="54"/>
      <c r="AG60" s="54"/>
      <c r="AH60" s="50"/>
      <c r="AI60" s="50"/>
      <c r="AJ60" s="50"/>
    </row>
    <row r="61" spans="2:36" ht="13" customHeight="1" x14ac:dyDescent="0.2">
      <c r="B61" s="51" t="s">
        <v>164</v>
      </c>
      <c r="C61" s="63" t="s">
        <v>165</v>
      </c>
      <c r="D61" s="53">
        <v>108073.05784846304</v>
      </c>
      <c r="E61" s="53">
        <v>310364.38000000012</v>
      </c>
      <c r="F61" s="53">
        <v>108073.05784846304</v>
      </c>
      <c r="G61" s="53">
        <v>338157.6476111259</v>
      </c>
      <c r="H61" s="53">
        <v>50201.083088198699</v>
      </c>
      <c r="I61" s="53">
        <v>260988.36000000002</v>
      </c>
      <c r="J61" s="53">
        <v>50201.083088198699</v>
      </c>
      <c r="K61" s="53">
        <v>213683.54382027534</v>
      </c>
      <c r="L61" s="53">
        <v>1347674.46554777</v>
      </c>
      <c r="M61" s="53">
        <v>804148.78999999992</v>
      </c>
      <c r="N61" s="53">
        <v>1347674.46554777</v>
      </c>
      <c r="O61" s="53">
        <v>1000217.3223849562</v>
      </c>
      <c r="P61" s="53">
        <v>2295459.1976266201</v>
      </c>
      <c r="Q61" s="53">
        <v>914299.52</v>
      </c>
      <c r="R61" s="53">
        <v>2295459.1976266201</v>
      </c>
      <c r="S61" s="53">
        <v>303292.44</v>
      </c>
      <c r="T61" s="53">
        <v>3643133.6631743899</v>
      </c>
      <c r="U61" s="53">
        <v>1718448.31</v>
      </c>
      <c r="V61" s="53">
        <v>3643133.6631743899</v>
      </c>
      <c r="W61" s="53">
        <v>1303509.7623849562</v>
      </c>
      <c r="X61" s="53">
        <v>3801407.8041110518</v>
      </c>
      <c r="Y61" s="53">
        <v>3801407.8041110514</v>
      </c>
      <c r="Z61" s="53">
        <v>2289801.0500000003</v>
      </c>
      <c r="AA61" s="53">
        <v>3801407.8041110514</v>
      </c>
      <c r="AB61" s="53">
        <v>1855350.9538163575</v>
      </c>
      <c r="AC61" s="54" t="s">
        <v>166</v>
      </c>
      <c r="AD61" s="54" t="s">
        <v>1</v>
      </c>
      <c r="AE61" s="54" t="s">
        <v>46</v>
      </c>
      <c r="AF61" s="54" t="s">
        <v>47</v>
      </c>
      <c r="AG61" s="54" t="s">
        <v>167</v>
      </c>
      <c r="AH61" s="50"/>
      <c r="AI61" s="50"/>
      <c r="AJ61" s="50"/>
    </row>
    <row r="62" spans="2:36" ht="13" customHeight="1" x14ac:dyDescent="0.2">
      <c r="B62" s="51" t="s">
        <v>168</v>
      </c>
      <c r="C62" s="63" t="s">
        <v>169</v>
      </c>
      <c r="D62" s="53">
        <v>210291.70171966637</v>
      </c>
      <c r="E62" s="53">
        <v>167090.00999999989</v>
      </c>
      <c r="F62" s="53">
        <v>210291.70171966637</v>
      </c>
      <c r="G62" s="53">
        <v>202132.15275759276</v>
      </c>
      <c r="H62" s="53">
        <v>136202.31880783997</v>
      </c>
      <c r="I62" s="53">
        <v>97737.949999999968</v>
      </c>
      <c r="J62" s="53">
        <v>136202.31880783997</v>
      </c>
      <c r="K62" s="53">
        <v>111339.02070086902</v>
      </c>
      <c r="L62" s="53">
        <v>511768.02154002566</v>
      </c>
      <c r="M62" s="53">
        <v>478621.97999999992</v>
      </c>
      <c r="N62" s="53">
        <v>511768.02154002566</v>
      </c>
      <c r="O62" s="53">
        <v>578946.22264409927</v>
      </c>
      <c r="P62" s="53">
        <v>1203338.8149636362</v>
      </c>
      <c r="Q62" s="53">
        <v>1531016.87</v>
      </c>
      <c r="R62" s="53">
        <v>1203338.8149636362</v>
      </c>
      <c r="S62" s="53">
        <v>2016229.1506038096</v>
      </c>
      <c r="T62" s="53">
        <v>1715106.8365036619</v>
      </c>
      <c r="U62" s="53">
        <v>2009638.85</v>
      </c>
      <c r="V62" s="53">
        <v>1715106.8365036619</v>
      </c>
      <c r="W62" s="53">
        <v>2595175.3732479089</v>
      </c>
      <c r="X62" s="53">
        <v>2061600.8570311682</v>
      </c>
      <c r="Y62" s="53">
        <v>2061600.8570311682</v>
      </c>
      <c r="Z62" s="53">
        <v>2274466.81</v>
      </c>
      <c r="AA62" s="53">
        <v>2061600.8570311682</v>
      </c>
      <c r="AB62" s="53">
        <v>2908646.546706371</v>
      </c>
      <c r="AC62" s="54" t="s">
        <v>166</v>
      </c>
      <c r="AD62" s="54" t="s">
        <v>1</v>
      </c>
      <c r="AE62" s="54" t="s">
        <v>46</v>
      </c>
      <c r="AF62" s="54" t="s">
        <v>47</v>
      </c>
      <c r="AG62" s="54" t="s">
        <v>167</v>
      </c>
      <c r="AH62" s="50"/>
      <c r="AI62" s="50"/>
      <c r="AJ62" s="50"/>
    </row>
    <row r="63" spans="2:36" ht="13" customHeight="1" x14ac:dyDescent="0.2">
      <c r="B63" s="51" t="s">
        <v>170</v>
      </c>
      <c r="C63" s="63" t="s">
        <v>171</v>
      </c>
      <c r="D63" s="53">
        <v>585439.49596053245</v>
      </c>
      <c r="E63" s="53">
        <v>357850.4499999999</v>
      </c>
      <c r="F63" s="53">
        <v>585439.49596053245</v>
      </c>
      <c r="G63" s="53">
        <v>434907.6209070902</v>
      </c>
      <c r="H63" s="53">
        <v>188849.44273999482</v>
      </c>
      <c r="I63" s="53">
        <v>190148.7999999999</v>
      </c>
      <c r="J63" s="53">
        <v>188849.44273999482</v>
      </c>
      <c r="K63" s="53">
        <v>195367.06397293083</v>
      </c>
      <c r="L63" s="53">
        <v>290649.00859429553</v>
      </c>
      <c r="M63" s="53">
        <v>330936.13000000006</v>
      </c>
      <c r="N63" s="53">
        <v>290649.00859429553</v>
      </c>
      <c r="O63" s="53">
        <v>354012.30107808264</v>
      </c>
      <c r="P63" s="53">
        <v>3260354.5084478697</v>
      </c>
      <c r="Q63" s="53">
        <v>4139458.91</v>
      </c>
      <c r="R63" s="53">
        <v>3260354.5084478697</v>
      </c>
      <c r="S63" s="53">
        <v>2778877.6639999999</v>
      </c>
      <c r="T63" s="53">
        <v>3551003.5170421652</v>
      </c>
      <c r="U63" s="53">
        <v>4470395.04</v>
      </c>
      <c r="V63" s="53">
        <v>3551003.5170421652</v>
      </c>
      <c r="W63" s="53">
        <v>3132889.9650780824</v>
      </c>
      <c r="X63" s="53">
        <v>4325292.4557426926</v>
      </c>
      <c r="Y63" s="53">
        <v>4325292.4557426926</v>
      </c>
      <c r="Z63" s="53">
        <v>5018394.29</v>
      </c>
      <c r="AA63" s="53">
        <v>4325292.4557426926</v>
      </c>
      <c r="AB63" s="53">
        <v>3763164.6499581034</v>
      </c>
      <c r="AC63" s="54" t="s">
        <v>166</v>
      </c>
      <c r="AD63" s="54" t="s">
        <v>1</v>
      </c>
      <c r="AE63" s="54" t="s">
        <v>46</v>
      </c>
      <c r="AF63" s="54" t="s">
        <v>47</v>
      </c>
      <c r="AG63" s="54" t="s">
        <v>167</v>
      </c>
      <c r="AH63" s="50"/>
      <c r="AI63" s="50"/>
      <c r="AJ63" s="50"/>
    </row>
    <row r="64" spans="2:36" ht="13" customHeight="1" x14ac:dyDescent="0.2">
      <c r="B64" s="51" t="s">
        <v>172</v>
      </c>
      <c r="C64" s="63" t="s">
        <v>173</v>
      </c>
      <c r="D64" s="53">
        <v>0</v>
      </c>
      <c r="E64" s="53">
        <v>2397.2600000000011</v>
      </c>
      <c r="F64" s="53">
        <v>0</v>
      </c>
      <c r="G64" s="53">
        <v>0</v>
      </c>
      <c r="H64" s="53">
        <v>0</v>
      </c>
      <c r="I64" s="53">
        <v>-2601.52</v>
      </c>
      <c r="J64" s="53">
        <v>0</v>
      </c>
      <c r="K64" s="53">
        <v>0</v>
      </c>
      <c r="L64" s="53">
        <v>0</v>
      </c>
      <c r="M64" s="53">
        <v>4247.7599999999993</v>
      </c>
      <c r="N64" s="53">
        <v>0</v>
      </c>
      <c r="O64" s="53">
        <v>0</v>
      </c>
      <c r="P64" s="53">
        <v>0</v>
      </c>
      <c r="Q64" s="53">
        <v>9675</v>
      </c>
      <c r="R64" s="53">
        <v>0</v>
      </c>
      <c r="S64" s="53">
        <v>0</v>
      </c>
      <c r="T64" s="53">
        <v>0</v>
      </c>
      <c r="U64" s="53">
        <v>13922.759999999998</v>
      </c>
      <c r="V64" s="53">
        <v>0</v>
      </c>
      <c r="W64" s="53">
        <v>0</v>
      </c>
      <c r="X64" s="53">
        <v>0</v>
      </c>
      <c r="Y64" s="53">
        <v>0</v>
      </c>
      <c r="Z64" s="53">
        <v>13718.5</v>
      </c>
      <c r="AA64" s="53">
        <v>0</v>
      </c>
      <c r="AB64" s="53">
        <v>0</v>
      </c>
      <c r="AC64" s="54" t="s">
        <v>166</v>
      </c>
      <c r="AD64" s="54" t="s">
        <v>1</v>
      </c>
      <c r="AE64" s="54" t="s">
        <v>46</v>
      </c>
      <c r="AF64" s="54" t="s">
        <v>174</v>
      </c>
      <c r="AG64" s="54" t="s">
        <v>167</v>
      </c>
      <c r="AH64" s="50"/>
      <c r="AI64" s="50"/>
      <c r="AJ64" s="50"/>
    </row>
    <row r="65" spans="2:36" ht="13" customHeight="1" x14ac:dyDescent="0.2">
      <c r="B65" s="51" t="s">
        <v>175</v>
      </c>
      <c r="C65" s="63" t="s">
        <v>176</v>
      </c>
      <c r="D65" s="53"/>
      <c r="E65" s="53"/>
      <c r="F65" s="53">
        <v>0</v>
      </c>
      <c r="G65" s="53">
        <v>151723.35749999998</v>
      </c>
      <c r="H65" s="53"/>
      <c r="I65" s="53"/>
      <c r="J65" s="53">
        <v>0</v>
      </c>
      <c r="K65" s="53">
        <v>85041.283750000002</v>
      </c>
      <c r="L65" s="53"/>
      <c r="M65" s="53"/>
      <c r="N65" s="53">
        <v>0</v>
      </c>
      <c r="O65" s="53">
        <v>248533.60875000001</v>
      </c>
      <c r="P65" s="53"/>
      <c r="Q65" s="53"/>
      <c r="R65" s="53">
        <v>0</v>
      </c>
      <c r="S65" s="53">
        <v>708068.1</v>
      </c>
      <c r="T65" s="53">
        <v>0</v>
      </c>
      <c r="U65" s="53">
        <v>0</v>
      </c>
      <c r="V65" s="53">
        <v>0</v>
      </c>
      <c r="W65" s="53">
        <v>956601.70874999999</v>
      </c>
      <c r="X65" s="53"/>
      <c r="Y65" s="53">
        <v>0</v>
      </c>
      <c r="Z65" s="53">
        <v>0</v>
      </c>
      <c r="AA65" s="53">
        <v>0</v>
      </c>
      <c r="AB65" s="53">
        <v>1193366.3499999999</v>
      </c>
      <c r="AC65" s="54" t="s">
        <v>166</v>
      </c>
      <c r="AD65" s="54" t="s">
        <v>1</v>
      </c>
      <c r="AE65" s="54" t="s">
        <v>46</v>
      </c>
      <c r="AF65" s="54" t="s">
        <v>62</v>
      </c>
      <c r="AG65" s="54" t="s">
        <v>167</v>
      </c>
      <c r="AH65" s="50"/>
      <c r="AI65" s="50"/>
      <c r="AJ65" s="50"/>
    </row>
    <row r="66" spans="2:36" ht="13" customHeight="1" x14ac:dyDescent="0.2">
      <c r="B66" s="61" t="s">
        <v>63</v>
      </c>
      <c r="C66" s="58" t="s">
        <v>177</v>
      </c>
      <c r="D66" s="64">
        <v>9514451.2493780404</v>
      </c>
      <c r="E66" s="64">
        <v>7155130.1900000097</v>
      </c>
      <c r="F66" s="64">
        <v>9514451.2493780404</v>
      </c>
      <c r="G66" s="64">
        <v>3764704.4834208935</v>
      </c>
      <c r="H66" s="64">
        <v>1946882.2202260608</v>
      </c>
      <c r="I66" s="64">
        <v>3827734.56</v>
      </c>
      <c r="J66" s="64">
        <v>1946882.2202260608</v>
      </c>
      <c r="K66" s="64">
        <v>2643488.769176166</v>
      </c>
      <c r="L66" s="64">
        <v>22329257.875377987</v>
      </c>
      <c r="M66" s="64">
        <v>13684460.439999996</v>
      </c>
      <c r="N66" s="64">
        <v>22329257.875377987</v>
      </c>
      <c r="O66" s="64">
        <v>12721585.569491714</v>
      </c>
      <c r="P66" s="64">
        <v>17800590.309948757</v>
      </c>
      <c r="Q66" s="64">
        <v>11841417.669999998</v>
      </c>
      <c r="R66" s="64">
        <v>17800590.309948757</v>
      </c>
      <c r="S66" s="64">
        <v>12410270.41722035</v>
      </c>
      <c r="T66" s="64">
        <v>40129848.185326755</v>
      </c>
      <c r="U66" s="64">
        <v>25525878.109999992</v>
      </c>
      <c r="V66" s="64">
        <v>40129848.185326755</v>
      </c>
      <c r="W66" s="64">
        <v>25131855.986712065</v>
      </c>
      <c r="X66" s="64">
        <v>48257848.321597517</v>
      </c>
      <c r="Y66" s="64">
        <v>51591181.654930852</v>
      </c>
      <c r="Z66" s="64">
        <v>36508742.860000007</v>
      </c>
      <c r="AA66" s="64">
        <v>51591181.654930852</v>
      </c>
      <c r="AB66" s="64">
        <v>31540049.239309125</v>
      </c>
      <c r="AC66" s="54"/>
      <c r="AD66" s="54"/>
      <c r="AE66" s="54"/>
      <c r="AF66" s="54"/>
      <c r="AG66" s="54"/>
      <c r="AH66" s="50"/>
      <c r="AI66" s="50"/>
      <c r="AJ66" s="50"/>
    </row>
    <row r="67" spans="2:36" ht="13" customHeight="1" x14ac:dyDescent="0.2">
      <c r="B67" s="51" t="s">
        <v>178</v>
      </c>
      <c r="C67" s="63" t="s">
        <v>179</v>
      </c>
      <c r="D67" s="53">
        <v>0</v>
      </c>
      <c r="E67" s="53">
        <v>27245.969999999994</v>
      </c>
      <c r="F67" s="53">
        <v>0</v>
      </c>
      <c r="G67" s="53">
        <v>0</v>
      </c>
      <c r="H67" s="53">
        <v>0</v>
      </c>
      <c r="I67" s="53">
        <v>1170.4800000000002</v>
      </c>
      <c r="J67" s="53">
        <v>0</v>
      </c>
      <c r="K67" s="53">
        <v>0</v>
      </c>
      <c r="L67" s="53">
        <v>0</v>
      </c>
      <c r="M67" s="53">
        <v>756.36999999999216</v>
      </c>
      <c r="N67" s="53">
        <v>0</v>
      </c>
      <c r="O67" s="53">
        <v>0</v>
      </c>
      <c r="P67" s="53">
        <v>0</v>
      </c>
      <c r="Q67" s="53">
        <v>-29727.5</v>
      </c>
      <c r="R67" s="53">
        <v>0</v>
      </c>
      <c r="S67" s="53">
        <v>0</v>
      </c>
      <c r="T67" s="53">
        <v>0</v>
      </c>
      <c r="U67" s="53">
        <v>-28971.130000000008</v>
      </c>
      <c r="V67" s="53">
        <v>0</v>
      </c>
      <c r="W67" s="53">
        <v>0</v>
      </c>
      <c r="X67" s="53">
        <v>0</v>
      </c>
      <c r="Y67" s="53">
        <v>0</v>
      </c>
      <c r="Z67" s="53">
        <v>-554.68000000001484</v>
      </c>
      <c r="AA67" s="53">
        <v>0</v>
      </c>
      <c r="AB67" s="53">
        <v>0</v>
      </c>
      <c r="AC67" s="54" t="s">
        <v>166</v>
      </c>
      <c r="AD67" s="54" t="s">
        <v>2</v>
      </c>
      <c r="AE67" s="54" t="s">
        <v>46</v>
      </c>
      <c r="AF67" s="54" t="s">
        <v>174</v>
      </c>
      <c r="AG67" s="54" t="s">
        <v>180</v>
      </c>
      <c r="AH67" s="50"/>
      <c r="AI67" s="50"/>
      <c r="AJ67" s="50"/>
    </row>
    <row r="68" spans="2:36" ht="13" customHeight="1" x14ac:dyDescent="0.2">
      <c r="B68" s="51" t="s">
        <v>181</v>
      </c>
      <c r="C68" s="63" t="s">
        <v>182</v>
      </c>
      <c r="D68" s="53">
        <v>1259094.7676970232</v>
      </c>
      <c r="E68" s="53">
        <v>1020913.670000004</v>
      </c>
      <c r="F68" s="53">
        <v>1259094.7676970232</v>
      </c>
      <c r="G68" s="53">
        <v>0</v>
      </c>
      <c r="H68" s="53">
        <v>239705.18783950974</v>
      </c>
      <c r="I68" s="53">
        <v>422327.21999999986</v>
      </c>
      <c r="J68" s="53">
        <v>239705.18783950974</v>
      </c>
      <c r="K68" s="53">
        <v>0</v>
      </c>
      <c r="L68" s="53">
        <v>1499418.3665880735</v>
      </c>
      <c r="M68" s="53">
        <v>1726572.0499999984</v>
      </c>
      <c r="N68" s="53">
        <v>1499418.3665880735</v>
      </c>
      <c r="O68" s="53">
        <v>0</v>
      </c>
      <c r="P68" s="53">
        <v>2046561.577117566</v>
      </c>
      <c r="Q68" s="53">
        <v>2862158.1300000004</v>
      </c>
      <c r="R68" s="53">
        <v>2046561.577117566</v>
      </c>
      <c r="S68" s="53">
        <v>0</v>
      </c>
      <c r="T68" s="53">
        <v>3545979.9437056398</v>
      </c>
      <c r="U68" s="53">
        <v>4588730.1799999988</v>
      </c>
      <c r="V68" s="53">
        <v>3545979.9437056398</v>
      </c>
      <c r="W68" s="53">
        <v>0</v>
      </c>
      <c r="X68" s="53">
        <v>5044779.899242172</v>
      </c>
      <c r="Y68" s="53">
        <v>5044779.8992421729</v>
      </c>
      <c r="Z68" s="53">
        <v>6031971.0700000022</v>
      </c>
      <c r="AA68" s="53">
        <v>5044779.8992421729</v>
      </c>
      <c r="AB68" s="53">
        <v>0</v>
      </c>
      <c r="AC68" s="54" t="s">
        <v>166</v>
      </c>
      <c r="AD68" s="54" t="s">
        <v>2</v>
      </c>
      <c r="AE68" s="54" t="s">
        <v>46</v>
      </c>
      <c r="AF68" s="54" t="s">
        <v>174</v>
      </c>
      <c r="AG68" s="54" t="s">
        <v>180</v>
      </c>
      <c r="AH68" s="50"/>
      <c r="AI68" s="50"/>
      <c r="AJ68" s="50"/>
    </row>
    <row r="69" spans="2:36" ht="13" customHeight="1" x14ac:dyDescent="0.2">
      <c r="B69" s="51" t="s">
        <v>183</v>
      </c>
      <c r="C69" s="63" t="s">
        <v>184</v>
      </c>
      <c r="D69" s="53">
        <v>266834.99653041974</v>
      </c>
      <c r="E69" s="53">
        <v>490372.36000000034</v>
      </c>
      <c r="F69" s="53">
        <v>266834.99653041974</v>
      </c>
      <c r="G69" s="53">
        <v>332559.96270484425</v>
      </c>
      <c r="H69" s="53">
        <v>110125.36968401894</v>
      </c>
      <c r="I69" s="53">
        <v>253262.74999999994</v>
      </c>
      <c r="J69" s="53">
        <v>110125.36968401894</v>
      </c>
      <c r="K69" s="53">
        <v>206453.27638594358</v>
      </c>
      <c r="L69" s="53">
        <v>1791587.8564649057</v>
      </c>
      <c r="M69" s="53">
        <v>2326189.2499999991</v>
      </c>
      <c r="N69" s="53">
        <v>1791587.8564649057</v>
      </c>
      <c r="O69" s="53">
        <v>751378.38176363881</v>
      </c>
      <c r="P69" s="53">
        <v>1252882.3068752058</v>
      </c>
      <c r="Q69" s="53">
        <v>583472.36999999988</v>
      </c>
      <c r="R69" s="53">
        <v>1252882.3068752058</v>
      </c>
      <c r="S69" s="53">
        <v>261064.56056163099</v>
      </c>
      <c r="T69" s="53">
        <v>3044470.1633401113</v>
      </c>
      <c r="U69" s="53">
        <v>2909661.6199999992</v>
      </c>
      <c r="V69" s="53">
        <v>3044470.1633401113</v>
      </c>
      <c r="W69" s="53">
        <v>1012442.9423252698</v>
      </c>
      <c r="X69" s="53">
        <v>3421430.5295545505</v>
      </c>
      <c r="Y69" s="53">
        <v>3421430.5295545501</v>
      </c>
      <c r="Z69" s="53">
        <v>3653296.7299999995</v>
      </c>
      <c r="AA69" s="53">
        <v>3421430.5295545501</v>
      </c>
      <c r="AB69" s="53">
        <v>1551456.1814160577</v>
      </c>
      <c r="AC69" s="54" t="s">
        <v>166</v>
      </c>
      <c r="AD69" s="54" t="s">
        <v>2</v>
      </c>
      <c r="AE69" s="54" t="s">
        <v>46</v>
      </c>
      <c r="AF69" s="54" t="s">
        <v>47</v>
      </c>
      <c r="AG69" s="54" t="s">
        <v>180</v>
      </c>
      <c r="AH69" s="50"/>
      <c r="AI69" s="50"/>
      <c r="AJ69" s="50"/>
    </row>
    <row r="70" spans="2:36" ht="13" customHeight="1" x14ac:dyDescent="0.2">
      <c r="B70" s="51" t="s">
        <v>185</v>
      </c>
      <c r="C70" s="63" t="s">
        <v>186</v>
      </c>
      <c r="D70" s="53">
        <v>588981.55845767423</v>
      </c>
      <c r="E70" s="53">
        <v>384487.04000000103</v>
      </c>
      <c r="F70" s="53">
        <v>588981.55845767423</v>
      </c>
      <c r="G70" s="53">
        <v>0</v>
      </c>
      <c r="H70" s="53">
        <v>161739.14304109933</v>
      </c>
      <c r="I70" s="53">
        <v>182194.08000000005</v>
      </c>
      <c r="J70" s="53">
        <v>161739.14304109933</v>
      </c>
      <c r="K70" s="53">
        <v>0</v>
      </c>
      <c r="L70" s="53">
        <v>1090015.9518146685</v>
      </c>
      <c r="M70" s="53">
        <v>305057.92999999964</v>
      </c>
      <c r="N70" s="53">
        <v>1090015.9518146685</v>
      </c>
      <c r="O70" s="53">
        <v>0</v>
      </c>
      <c r="P70" s="53">
        <v>1100000.4699965583</v>
      </c>
      <c r="Q70" s="53">
        <v>175.44</v>
      </c>
      <c r="R70" s="53">
        <v>1100000.4699965583</v>
      </c>
      <c r="S70" s="53">
        <v>0</v>
      </c>
      <c r="T70" s="53">
        <v>2190016.4218112268</v>
      </c>
      <c r="U70" s="53">
        <v>305233.36999999965</v>
      </c>
      <c r="V70" s="53">
        <v>2190016.4218112268</v>
      </c>
      <c r="W70" s="53">
        <v>0</v>
      </c>
      <c r="X70" s="53">
        <v>2940737.1233100006</v>
      </c>
      <c r="Y70" s="53">
        <v>2940737.1233100006</v>
      </c>
      <c r="Z70" s="53">
        <v>871914.49000000069</v>
      </c>
      <c r="AA70" s="53">
        <v>2940737.1233100006</v>
      </c>
      <c r="AB70" s="53">
        <v>0</v>
      </c>
      <c r="AC70" s="54" t="s">
        <v>166</v>
      </c>
      <c r="AD70" s="54" t="s">
        <v>2</v>
      </c>
      <c r="AE70" s="54" t="s">
        <v>46</v>
      </c>
      <c r="AF70" s="54" t="s">
        <v>174</v>
      </c>
      <c r="AG70" s="54" t="s">
        <v>180</v>
      </c>
      <c r="AH70" s="50"/>
      <c r="AI70" s="50"/>
      <c r="AJ70" s="50"/>
    </row>
    <row r="71" spans="2:36" ht="13" customHeight="1" x14ac:dyDescent="0.2">
      <c r="B71" s="51" t="s">
        <v>187</v>
      </c>
      <c r="C71" s="63" t="s">
        <v>188</v>
      </c>
      <c r="D71" s="53">
        <v>126148.80260338545</v>
      </c>
      <c r="E71" s="53">
        <v>168429.63999999975</v>
      </c>
      <c r="F71" s="53">
        <v>126148.80260338545</v>
      </c>
      <c r="G71" s="53">
        <v>0</v>
      </c>
      <c r="H71" s="53">
        <v>69647.301449875609</v>
      </c>
      <c r="I71" s="53">
        <v>168388.07000000004</v>
      </c>
      <c r="J71" s="53">
        <v>69647.301449875609</v>
      </c>
      <c r="K71" s="53">
        <v>0</v>
      </c>
      <c r="L71" s="53">
        <v>583261.6083952348</v>
      </c>
      <c r="M71" s="53">
        <v>17791.410000000029</v>
      </c>
      <c r="N71" s="53">
        <v>583261.6083952348</v>
      </c>
      <c r="O71" s="53">
        <v>0</v>
      </c>
      <c r="P71" s="53">
        <v>549999.75479846809</v>
      </c>
      <c r="Q71" s="53">
        <v>-18088</v>
      </c>
      <c r="R71" s="53">
        <v>549999.75479846809</v>
      </c>
      <c r="S71" s="53">
        <v>0</v>
      </c>
      <c r="T71" s="53">
        <v>1133261.3631937029</v>
      </c>
      <c r="U71" s="53">
        <v>-296.58999999997104</v>
      </c>
      <c r="V71" s="53">
        <v>1133261.3631937029</v>
      </c>
      <c r="W71" s="53">
        <v>0</v>
      </c>
      <c r="X71" s="53">
        <v>1329057.4672469641</v>
      </c>
      <c r="Y71" s="53">
        <v>1329057.4672469639</v>
      </c>
      <c r="Z71" s="53">
        <v>336521.11999999982</v>
      </c>
      <c r="AA71" s="53">
        <v>1329057.4672469639</v>
      </c>
      <c r="AB71" s="53">
        <v>0</v>
      </c>
      <c r="AC71" s="54" t="s">
        <v>166</v>
      </c>
      <c r="AD71" s="54" t="s">
        <v>2</v>
      </c>
      <c r="AE71" s="54" t="s">
        <v>46</v>
      </c>
      <c r="AF71" s="54" t="s">
        <v>174</v>
      </c>
      <c r="AG71" s="54" t="s">
        <v>180</v>
      </c>
      <c r="AH71" s="50"/>
      <c r="AI71" s="50"/>
      <c r="AJ71" s="50"/>
    </row>
    <row r="72" spans="2:36" ht="13" customHeight="1" x14ac:dyDescent="0.2">
      <c r="B72" s="51" t="s">
        <v>189</v>
      </c>
      <c r="C72" s="63" t="s">
        <v>190</v>
      </c>
      <c r="D72" s="53">
        <v>797858.41323775856</v>
      </c>
      <c r="E72" s="53">
        <v>641548.47000000067</v>
      </c>
      <c r="F72" s="53">
        <v>797858.41323775856</v>
      </c>
      <c r="G72" s="53">
        <v>0</v>
      </c>
      <c r="H72" s="53">
        <v>165117.02505483836</v>
      </c>
      <c r="I72" s="53">
        <v>177892.66000000003</v>
      </c>
      <c r="J72" s="53">
        <v>165117.02505483836</v>
      </c>
      <c r="K72" s="53">
        <v>0</v>
      </c>
      <c r="L72" s="53">
        <v>1898831.0360515006</v>
      </c>
      <c r="M72" s="53">
        <v>262771.96000000008</v>
      </c>
      <c r="N72" s="53">
        <v>1898831.0360515006</v>
      </c>
      <c r="O72" s="53">
        <v>0</v>
      </c>
      <c r="P72" s="53">
        <v>2350000.4222769327</v>
      </c>
      <c r="Q72" s="53">
        <v>148623.47</v>
      </c>
      <c r="R72" s="53">
        <v>2350000.4222769327</v>
      </c>
      <c r="S72" s="53">
        <v>0</v>
      </c>
      <c r="T72" s="53">
        <v>4248831.4583284333</v>
      </c>
      <c r="U72" s="53">
        <v>411395.43000000005</v>
      </c>
      <c r="V72" s="53">
        <v>4248831.4583284333</v>
      </c>
      <c r="W72" s="53">
        <v>0</v>
      </c>
      <c r="X72" s="53">
        <v>5211806.8966210298</v>
      </c>
      <c r="Y72" s="53">
        <v>5211806.8966210308</v>
      </c>
      <c r="Z72" s="53">
        <v>1230836.5600000008</v>
      </c>
      <c r="AA72" s="53">
        <v>5211806.8966210308</v>
      </c>
      <c r="AB72" s="53">
        <v>0</v>
      </c>
      <c r="AC72" s="54" t="s">
        <v>166</v>
      </c>
      <c r="AD72" s="54" t="s">
        <v>2</v>
      </c>
      <c r="AE72" s="54" t="s">
        <v>46</v>
      </c>
      <c r="AF72" s="54" t="s">
        <v>174</v>
      </c>
      <c r="AG72" s="54" t="s">
        <v>180</v>
      </c>
      <c r="AH72" s="50"/>
      <c r="AI72" s="50"/>
      <c r="AJ72" s="50"/>
    </row>
    <row r="73" spans="2:36" ht="13" customHeight="1" x14ac:dyDescent="0.2">
      <c r="B73" s="51" t="s">
        <v>191</v>
      </c>
      <c r="C73" s="63" t="s">
        <v>192</v>
      </c>
      <c r="D73" s="53">
        <v>0</v>
      </c>
      <c r="E73" s="53">
        <v>-15061.939999999993</v>
      </c>
      <c r="F73" s="53">
        <v>0</v>
      </c>
      <c r="G73" s="53">
        <v>0</v>
      </c>
      <c r="H73" s="53">
        <v>0</v>
      </c>
      <c r="I73" s="53">
        <v>4.9800000000000004</v>
      </c>
      <c r="J73" s="53">
        <v>0</v>
      </c>
      <c r="K73" s="53">
        <v>0</v>
      </c>
      <c r="L73" s="53">
        <v>0</v>
      </c>
      <c r="M73" s="53">
        <v>-1013.4700000000003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-1013.4700000000003</v>
      </c>
      <c r="V73" s="53">
        <v>0</v>
      </c>
      <c r="W73" s="53">
        <v>0</v>
      </c>
      <c r="X73" s="53">
        <v>0</v>
      </c>
      <c r="Y73" s="53">
        <v>0</v>
      </c>
      <c r="Z73" s="53">
        <v>-16070.429999999993</v>
      </c>
      <c r="AA73" s="53">
        <v>0</v>
      </c>
      <c r="AB73" s="53">
        <v>0</v>
      </c>
      <c r="AC73" s="54" t="s">
        <v>166</v>
      </c>
      <c r="AD73" s="54" t="s">
        <v>2</v>
      </c>
      <c r="AE73" s="54" t="s">
        <v>46</v>
      </c>
      <c r="AF73" s="54" t="s">
        <v>174</v>
      </c>
      <c r="AG73" s="54" t="s">
        <v>180</v>
      </c>
      <c r="AH73" s="50"/>
      <c r="AI73" s="50"/>
      <c r="AJ73" s="50"/>
    </row>
    <row r="74" spans="2:36" ht="13" customHeight="1" x14ac:dyDescent="0.2">
      <c r="B74" s="51" t="s">
        <v>193</v>
      </c>
      <c r="C74" s="63" t="s">
        <v>194</v>
      </c>
      <c r="D74" s="53">
        <v>0</v>
      </c>
      <c r="E74" s="53">
        <v>-4927.9400000000005</v>
      </c>
      <c r="F74" s="53">
        <v>0</v>
      </c>
      <c r="G74" s="53">
        <v>0</v>
      </c>
      <c r="H74" s="53">
        <v>0</v>
      </c>
      <c r="I74" s="53">
        <v>-478.95000000000101</v>
      </c>
      <c r="J74" s="53">
        <v>0</v>
      </c>
      <c r="K74" s="53">
        <v>0</v>
      </c>
      <c r="L74" s="53">
        <v>0</v>
      </c>
      <c r="M74" s="53">
        <v>-2477.4000000000019</v>
      </c>
      <c r="N74" s="53">
        <v>0</v>
      </c>
      <c r="O74" s="53">
        <v>0</v>
      </c>
      <c r="P74" s="53">
        <v>0</v>
      </c>
      <c r="Q74" s="53">
        <v>-1946.989999999998</v>
      </c>
      <c r="R74" s="53">
        <v>0</v>
      </c>
      <c r="S74" s="53">
        <v>0</v>
      </c>
      <c r="T74" s="53">
        <v>0</v>
      </c>
      <c r="U74" s="53">
        <v>-4424.3899999999994</v>
      </c>
      <c r="V74" s="53">
        <v>0</v>
      </c>
      <c r="W74" s="53">
        <v>0</v>
      </c>
      <c r="X74" s="53">
        <v>0</v>
      </c>
      <c r="Y74" s="53">
        <v>0</v>
      </c>
      <c r="Z74" s="53">
        <v>-9831.2800000000007</v>
      </c>
      <c r="AA74" s="53">
        <v>0</v>
      </c>
      <c r="AB74" s="53">
        <v>0</v>
      </c>
      <c r="AC74" s="54" t="s">
        <v>166</v>
      </c>
      <c r="AD74" s="54" t="s">
        <v>2</v>
      </c>
      <c r="AE74" s="54" t="s">
        <v>46</v>
      </c>
      <c r="AF74" s="54" t="s">
        <v>174</v>
      </c>
      <c r="AG74" s="54" t="s">
        <v>180</v>
      </c>
      <c r="AH74" s="50"/>
      <c r="AI74" s="50"/>
      <c r="AJ74" s="50"/>
    </row>
    <row r="75" spans="2:36" ht="13" customHeight="1" x14ac:dyDescent="0.2">
      <c r="B75" s="51" t="s">
        <v>195</v>
      </c>
      <c r="C75" s="63" t="s">
        <v>196</v>
      </c>
      <c r="D75" s="53">
        <v>75550.701778330185</v>
      </c>
      <c r="E75" s="53">
        <v>199220.15000000037</v>
      </c>
      <c r="F75" s="53">
        <v>75550.701778330185</v>
      </c>
      <c r="G75" s="53">
        <v>188394.57265368203</v>
      </c>
      <c r="H75" s="53">
        <v>36132.744320130558</v>
      </c>
      <c r="I75" s="53">
        <v>206985.14000000004</v>
      </c>
      <c r="J75" s="53">
        <v>36132.744320130558</v>
      </c>
      <c r="K75" s="53">
        <v>199799.42630374635</v>
      </c>
      <c r="L75" s="53">
        <v>368326.04754044942</v>
      </c>
      <c r="M75" s="53">
        <v>386508.16000000021</v>
      </c>
      <c r="N75" s="53">
        <v>368326.04754044942</v>
      </c>
      <c r="O75" s="53">
        <v>1055077.4601632492</v>
      </c>
      <c r="P75" s="53">
        <v>934283.32501509797</v>
      </c>
      <c r="Q75" s="53">
        <v>1376287.0299999998</v>
      </c>
      <c r="R75" s="53">
        <v>934283.32501509797</v>
      </c>
      <c r="S75" s="53">
        <v>2434288</v>
      </c>
      <c r="T75" s="53">
        <v>1302609.3725555474</v>
      </c>
      <c r="U75" s="53">
        <v>1762795.19</v>
      </c>
      <c r="V75" s="53">
        <v>1302609.3725555474</v>
      </c>
      <c r="W75" s="53">
        <v>3489365.4601632492</v>
      </c>
      <c r="X75" s="53">
        <v>1414292.8186540082</v>
      </c>
      <c r="Y75" s="53">
        <v>1414292.818654008</v>
      </c>
      <c r="Z75" s="53">
        <v>2169000.4800000004</v>
      </c>
      <c r="AA75" s="53">
        <v>1414292.818654008</v>
      </c>
      <c r="AB75" s="53">
        <v>3877559.4591206773</v>
      </c>
      <c r="AC75" s="54" t="s">
        <v>166</v>
      </c>
      <c r="AD75" s="54" t="s">
        <v>2</v>
      </c>
      <c r="AE75" s="54" t="s">
        <v>46</v>
      </c>
      <c r="AF75" s="54" t="s">
        <v>47</v>
      </c>
      <c r="AG75" s="54" t="s">
        <v>180</v>
      </c>
      <c r="AH75" s="50"/>
      <c r="AI75" s="50"/>
      <c r="AJ75" s="50"/>
    </row>
    <row r="76" spans="2:36" ht="13" customHeight="1" x14ac:dyDescent="0.2">
      <c r="B76" s="51" t="s">
        <v>197</v>
      </c>
      <c r="C76" s="63" t="s">
        <v>198</v>
      </c>
      <c r="D76" s="53">
        <v>75115.45837802763</v>
      </c>
      <c r="E76" s="53">
        <v>341522.71000000078</v>
      </c>
      <c r="F76" s="53">
        <v>75115.45837802763</v>
      </c>
      <c r="G76" s="53">
        <v>312700.82250074117</v>
      </c>
      <c r="H76" s="53">
        <v>37470.843228990321</v>
      </c>
      <c r="I76" s="53">
        <v>290285.78999999986</v>
      </c>
      <c r="J76" s="53">
        <v>37470.843228990321</v>
      </c>
      <c r="K76" s="53">
        <v>227348.50945729873</v>
      </c>
      <c r="L76" s="53">
        <v>872435.79490273644</v>
      </c>
      <c r="M76" s="53">
        <v>1133969.399999999</v>
      </c>
      <c r="N76" s="53">
        <v>872435.79490273644</v>
      </c>
      <c r="O76" s="53">
        <v>1303914.069348329</v>
      </c>
      <c r="P76" s="53">
        <v>1473571.7175824495</v>
      </c>
      <c r="Q76" s="53">
        <v>2334195.7700000005</v>
      </c>
      <c r="R76" s="53">
        <v>1473571.7175824495</v>
      </c>
      <c r="S76" s="53">
        <v>2351802</v>
      </c>
      <c r="T76" s="53">
        <v>2346007.5124851861</v>
      </c>
      <c r="U76" s="53">
        <v>3468165.1699999995</v>
      </c>
      <c r="V76" s="53">
        <v>2346007.5124851861</v>
      </c>
      <c r="W76" s="53">
        <v>3655716.0693483287</v>
      </c>
      <c r="X76" s="53">
        <v>2458593.814092204</v>
      </c>
      <c r="Y76" s="53">
        <v>2458593.814092204</v>
      </c>
      <c r="Z76" s="53">
        <v>4099973.6700000004</v>
      </c>
      <c r="AA76" s="53">
        <v>2458593.814092204</v>
      </c>
      <c r="AB76" s="53">
        <v>4195765.4013063684</v>
      </c>
      <c r="AC76" s="54" t="s">
        <v>166</v>
      </c>
      <c r="AD76" s="54" t="s">
        <v>2</v>
      </c>
      <c r="AE76" s="54" t="s">
        <v>46</v>
      </c>
      <c r="AF76" s="54" t="s">
        <v>47</v>
      </c>
      <c r="AG76" s="54" t="s">
        <v>180</v>
      </c>
      <c r="AH76" s="50"/>
      <c r="AI76" s="50"/>
      <c r="AJ76" s="50"/>
    </row>
    <row r="77" spans="2:36" ht="13" customHeight="1" x14ac:dyDescent="0.2">
      <c r="B77" s="51" t="s">
        <v>199</v>
      </c>
      <c r="C77" s="63" t="s">
        <v>200</v>
      </c>
      <c r="D77" s="53">
        <v>0</v>
      </c>
      <c r="E77" s="53">
        <v>-5210.0899999999992</v>
      </c>
      <c r="F77" s="53">
        <v>0</v>
      </c>
      <c r="G77" s="53">
        <v>0</v>
      </c>
      <c r="H77" s="53">
        <v>0</v>
      </c>
      <c r="I77" s="53">
        <v>7555.7599999999993</v>
      </c>
      <c r="J77" s="53">
        <v>0</v>
      </c>
      <c r="K77" s="53">
        <v>0</v>
      </c>
      <c r="L77" s="53">
        <v>0</v>
      </c>
      <c r="M77" s="53">
        <v>46185.269999999968</v>
      </c>
      <c r="N77" s="53">
        <v>0</v>
      </c>
      <c r="O77" s="53">
        <v>0</v>
      </c>
      <c r="P77" s="53">
        <v>0</v>
      </c>
      <c r="Q77" s="53">
        <v>-420</v>
      </c>
      <c r="R77" s="53">
        <v>0</v>
      </c>
      <c r="S77" s="53">
        <v>0</v>
      </c>
      <c r="T77" s="53">
        <v>0</v>
      </c>
      <c r="U77" s="53">
        <v>45765.269999999968</v>
      </c>
      <c r="V77" s="53">
        <v>0</v>
      </c>
      <c r="W77" s="53">
        <v>0</v>
      </c>
      <c r="X77" s="53">
        <v>0</v>
      </c>
      <c r="Y77" s="53">
        <v>0</v>
      </c>
      <c r="Z77" s="53">
        <v>48110.939999999973</v>
      </c>
      <c r="AA77" s="53">
        <v>0</v>
      </c>
      <c r="AB77" s="53">
        <v>0</v>
      </c>
      <c r="AC77" s="54" t="s">
        <v>166</v>
      </c>
      <c r="AD77" s="54" t="s">
        <v>2</v>
      </c>
      <c r="AE77" s="54" t="s">
        <v>46</v>
      </c>
      <c r="AF77" s="54" t="s">
        <v>174</v>
      </c>
      <c r="AG77" s="54" t="s">
        <v>180</v>
      </c>
      <c r="AH77" s="50"/>
      <c r="AI77" s="50"/>
      <c r="AJ77" s="50"/>
    </row>
    <row r="78" spans="2:36" ht="13" customHeight="1" x14ac:dyDescent="0.2">
      <c r="B78" s="51" t="s">
        <v>201</v>
      </c>
      <c r="C78" s="63" t="s">
        <v>202</v>
      </c>
      <c r="D78" s="53">
        <v>426499.55630731216</v>
      </c>
      <c r="E78" s="53">
        <v>276958.90999999986</v>
      </c>
      <c r="F78" s="53">
        <v>426499.55630731216</v>
      </c>
      <c r="G78" s="53">
        <v>0</v>
      </c>
      <c r="H78" s="53">
        <v>81420.094050774642</v>
      </c>
      <c r="I78" s="53">
        <v>52344.559999999983</v>
      </c>
      <c r="J78" s="53">
        <v>81420.094050774642</v>
      </c>
      <c r="K78" s="53">
        <v>0</v>
      </c>
      <c r="L78" s="53">
        <v>571845.22267494327</v>
      </c>
      <c r="M78" s="53">
        <v>428685.71000000043</v>
      </c>
      <c r="N78" s="53">
        <v>571845.22267494327</v>
      </c>
      <c r="O78" s="53">
        <v>0</v>
      </c>
      <c r="P78" s="53">
        <v>484881.7202031152</v>
      </c>
      <c r="Q78" s="53">
        <v>191815.53</v>
      </c>
      <c r="R78" s="53">
        <v>484881.7202031152</v>
      </c>
      <c r="S78" s="53">
        <v>0</v>
      </c>
      <c r="T78" s="53">
        <v>1056726.9428780584</v>
      </c>
      <c r="U78" s="53">
        <v>620501.24000000046</v>
      </c>
      <c r="V78" s="53">
        <v>1056726.9428780584</v>
      </c>
      <c r="W78" s="53">
        <v>0</v>
      </c>
      <c r="X78" s="53">
        <v>1564646.5932361451</v>
      </c>
      <c r="Y78" s="53">
        <v>1564646.5932361451</v>
      </c>
      <c r="Z78" s="53">
        <v>949804.7100000002</v>
      </c>
      <c r="AA78" s="53">
        <v>1564646.5932361451</v>
      </c>
      <c r="AB78" s="53">
        <v>0</v>
      </c>
      <c r="AC78" s="54" t="s">
        <v>166</v>
      </c>
      <c r="AD78" s="54" t="s">
        <v>2</v>
      </c>
      <c r="AE78" s="54" t="s">
        <v>46</v>
      </c>
      <c r="AF78" s="54" t="s">
        <v>174</v>
      </c>
      <c r="AG78" s="54" t="s">
        <v>180</v>
      </c>
      <c r="AH78" s="50"/>
      <c r="AI78" s="50"/>
      <c r="AJ78" s="50"/>
    </row>
    <row r="79" spans="2:36" ht="13" customHeight="1" x14ac:dyDescent="0.2">
      <c r="B79" s="51" t="s">
        <v>203</v>
      </c>
      <c r="C79" s="63" t="s">
        <v>204</v>
      </c>
      <c r="D79" s="53">
        <v>115717.22828235866</v>
      </c>
      <c r="E79" s="53">
        <v>150769.83000000019</v>
      </c>
      <c r="F79" s="53">
        <v>115717.22828235866</v>
      </c>
      <c r="G79" s="53">
        <v>153902.10051184188</v>
      </c>
      <c r="H79" s="53">
        <v>62582.345196307579</v>
      </c>
      <c r="I79" s="53">
        <v>151962.34</v>
      </c>
      <c r="J79" s="53">
        <v>62582.345196307579</v>
      </c>
      <c r="K79" s="53">
        <v>151880.67242172934</v>
      </c>
      <c r="L79" s="53">
        <v>598616.78689693485</v>
      </c>
      <c r="M79" s="53">
        <v>-93570.329999999856</v>
      </c>
      <c r="N79" s="53">
        <v>598616.78689693485</v>
      </c>
      <c r="O79" s="53">
        <v>653877.07424878143</v>
      </c>
      <c r="P79" s="53">
        <v>412932.82572030503</v>
      </c>
      <c r="Q79" s="53">
        <v>232201.03999999998</v>
      </c>
      <c r="R79" s="53">
        <v>412932.82572030503</v>
      </c>
      <c r="S79" s="53">
        <v>432718.37150812068</v>
      </c>
      <c r="T79" s="53">
        <v>1011549.6126172398</v>
      </c>
      <c r="U79" s="53">
        <v>138630.71000000014</v>
      </c>
      <c r="V79" s="53">
        <v>1011549.6126172398</v>
      </c>
      <c r="W79" s="53">
        <v>1086595.445756902</v>
      </c>
      <c r="X79" s="53">
        <v>1189849.1860959062</v>
      </c>
      <c r="Y79" s="53">
        <v>1189849.1860959062</v>
      </c>
      <c r="Z79" s="53">
        <v>441362.88000000035</v>
      </c>
      <c r="AA79" s="53">
        <v>1189849.1860959062</v>
      </c>
      <c r="AB79" s="53">
        <v>1392378.2186904734</v>
      </c>
      <c r="AC79" s="54" t="s">
        <v>166</v>
      </c>
      <c r="AD79" s="54" t="s">
        <v>2</v>
      </c>
      <c r="AE79" s="54" t="s">
        <v>46</v>
      </c>
      <c r="AF79" s="54" t="s">
        <v>47</v>
      </c>
      <c r="AG79" s="54" t="s">
        <v>180</v>
      </c>
      <c r="AH79" s="50"/>
      <c r="AI79" s="50"/>
      <c r="AJ79" s="50"/>
    </row>
    <row r="80" spans="2:36" ht="13" customHeight="1" x14ac:dyDescent="0.2">
      <c r="B80" s="51" t="s">
        <v>205</v>
      </c>
      <c r="C80" s="63" t="s">
        <v>206</v>
      </c>
      <c r="D80" s="53">
        <v>0</v>
      </c>
      <c r="E80" s="53">
        <v>-3226.9399999999996</v>
      </c>
      <c r="F80" s="53">
        <v>0</v>
      </c>
      <c r="G80" s="53">
        <v>0</v>
      </c>
      <c r="H80" s="53">
        <v>0</v>
      </c>
      <c r="I80" s="53">
        <v>4.9800000000000004</v>
      </c>
      <c r="J80" s="53">
        <v>0</v>
      </c>
      <c r="K80" s="53">
        <v>0</v>
      </c>
      <c r="L80" s="53">
        <v>0</v>
      </c>
      <c r="M80" s="53">
        <v>1005.5000000000002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1005.5000000000002</v>
      </c>
      <c r="V80" s="53">
        <v>0</v>
      </c>
      <c r="W80" s="53">
        <v>0</v>
      </c>
      <c r="X80" s="53">
        <v>0</v>
      </c>
      <c r="Y80" s="53">
        <v>0</v>
      </c>
      <c r="Z80" s="53">
        <v>-2216.4599999999991</v>
      </c>
      <c r="AA80" s="53">
        <v>0</v>
      </c>
      <c r="AB80" s="53">
        <v>0</v>
      </c>
      <c r="AC80" s="54" t="s">
        <v>166</v>
      </c>
      <c r="AD80" s="54" t="s">
        <v>2</v>
      </c>
      <c r="AE80" s="54" t="s">
        <v>46</v>
      </c>
      <c r="AF80" s="54" t="s">
        <v>174</v>
      </c>
      <c r="AG80" s="54" t="s">
        <v>180</v>
      </c>
      <c r="AH80" s="50"/>
      <c r="AI80" s="50"/>
      <c r="AJ80" s="50"/>
    </row>
    <row r="81" spans="2:36" ht="13" customHeight="1" x14ac:dyDescent="0.2">
      <c r="B81" s="51" t="s">
        <v>207</v>
      </c>
      <c r="C81" s="63" t="s">
        <v>208</v>
      </c>
      <c r="D81" s="53">
        <v>0</v>
      </c>
      <c r="E81" s="53">
        <v>-2417.5300000000002</v>
      </c>
      <c r="F81" s="53">
        <v>0</v>
      </c>
      <c r="G81" s="53">
        <v>0</v>
      </c>
      <c r="H81" s="53">
        <v>0</v>
      </c>
      <c r="I81" s="53">
        <v>3.09</v>
      </c>
      <c r="J81" s="53">
        <v>0</v>
      </c>
      <c r="K81" s="53">
        <v>0</v>
      </c>
      <c r="L81" s="53">
        <v>0</v>
      </c>
      <c r="M81" s="53">
        <v>-91.93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-91.93</v>
      </c>
      <c r="V81" s="53">
        <v>0</v>
      </c>
      <c r="W81" s="53">
        <v>0</v>
      </c>
      <c r="X81" s="53">
        <v>0</v>
      </c>
      <c r="Y81" s="53">
        <v>0</v>
      </c>
      <c r="Z81" s="53">
        <v>-2506.3700000000003</v>
      </c>
      <c r="AA81" s="53">
        <v>0</v>
      </c>
      <c r="AB81" s="53">
        <v>0</v>
      </c>
      <c r="AC81" s="54" t="s">
        <v>166</v>
      </c>
      <c r="AD81" s="54" t="s">
        <v>2</v>
      </c>
      <c r="AE81" s="54" t="s">
        <v>46</v>
      </c>
      <c r="AF81" s="54" t="s">
        <v>174</v>
      </c>
      <c r="AG81" s="54" t="s">
        <v>180</v>
      </c>
      <c r="AH81" s="50"/>
      <c r="AI81" s="50"/>
      <c r="AJ81" s="50"/>
    </row>
    <row r="82" spans="2:36" ht="13" customHeight="1" x14ac:dyDescent="0.2">
      <c r="B82" s="51" t="s">
        <v>209</v>
      </c>
      <c r="C82" s="63" t="s">
        <v>210</v>
      </c>
      <c r="D82" s="53">
        <v>86595.935355967289</v>
      </c>
      <c r="E82" s="53">
        <v>222615.20999999996</v>
      </c>
      <c r="F82" s="53">
        <v>86595.935355967289</v>
      </c>
      <c r="G82" s="53">
        <v>208394.79811413621</v>
      </c>
      <c r="H82" s="53">
        <v>47695.909971172856</v>
      </c>
      <c r="I82" s="53">
        <v>189062.11000000002</v>
      </c>
      <c r="J82" s="53">
        <v>47695.909971172856</v>
      </c>
      <c r="K82" s="53">
        <v>136457.2605379973</v>
      </c>
      <c r="L82" s="53">
        <v>454146.09099240496</v>
      </c>
      <c r="M82" s="53">
        <v>236136.31999999989</v>
      </c>
      <c r="N82" s="53">
        <v>454146.09099240496</v>
      </c>
      <c r="O82" s="53">
        <v>571849.80228426063</v>
      </c>
      <c r="P82" s="53">
        <v>1256288.165358166</v>
      </c>
      <c r="Q82" s="53">
        <v>431738.29999999993</v>
      </c>
      <c r="R82" s="53">
        <v>1256288.165358166</v>
      </c>
      <c r="S82" s="53">
        <v>1057500</v>
      </c>
      <c r="T82" s="53">
        <v>1710434.2563505708</v>
      </c>
      <c r="U82" s="53">
        <v>667874.61999999988</v>
      </c>
      <c r="V82" s="53">
        <v>1710434.2563505708</v>
      </c>
      <c r="W82" s="53">
        <v>1629349.8022842607</v>
      </c>
      <c r="X82" s="53">
        <v>1844726.1016777111</v>
      </c>
      <c r="Y82" s="53">
        <v>1844726.1016777111</v>
      </c>
      <c r="Z82" s="53">
        <v>1079551.94</v>
      </c>
      <c r="AA82" s="53">
        <v>1844726.1016777111</v>
      </c>
      <c r="AB82" s="53">
        <v>1974201.8609363944</v>
      </c>
      <c r="AC82" s="54" t="s">
        <v>166</v>
      </c>
      <c r="AD82" s="54" t="s">
        <v>2</v>
      </c>
      <c r="AE82" s="54" t="s">
        <v>46</v>
      </c>
      <c r="AF82" s="54" t="s">
        <v>47</v>
      </c>
      <c r="AG82" s="54" t="s">
        <v>180</v>
      </c>
      <c r="AH82" s="50"/>
      <c r="AI82" s="50"/>
      <c r="AJ82" s="50"/>
    </row>
    <row r="83" spans="2:36" ht="13" customHeight="1" x14ac:dyDescent="0.2">
      <c r="B83" s="51" t="s">
        <v>211</v>
      </c>
      <c r="C83" s="63" t="s">
        <v>212</v>
      </c>
      <c r="D83" s="53">
        <v>3563109.5683946367</v>
      </c>
      <c r="E83" s="53">
        <v>1181.9700000000007</v>
      </c>
      <c r="F83" s="53">
        <v>3563109.5683946367</v>
      </c>
      <c r="G83" s="53">
        <v>0</v>
      </c>
      <c r="H83" s="53">
        <v>471790.17881217436</v>
      </c>
      <c r="I83" s="53">
        <v>2.36</v>
      </c>
      <c r="J83" s="53">
        <v>471790.17881217436</v>
      </c>
      <c r="K83" s="53">
        <v>0</v>
      </c>
      <c r="L83" s="53">
        <v>5478601.3603787441</v>
      </c>
      <c r="M83" s="53">
        <v>24135.369999999995</v>
      </c>
      <c r="N83" s="53">
        <v>5478601.3603787441</v>
      </c>
      <c r="O83" s="53">
        <v>0</v>
      </c>
      <c r="P83" s="53">
        <v>2331019.6194624924</v>
      </c>
      <c r="Q83" s="53">
        <v>0</v>
      </c>
      <c r="R83" s="53">
        <v>2331019.6194624924</v>
      </c>
      <c r="S83" s="53">
        <v>0</v>
      </c>
      <c r="T83" s="53">
        <v>7809620.979841236</v>
      </c>
      <c r="U83" s="53">
        <v>24135.369999999995</v>
      </c>
      <c r="V83" s="53">
        <v>7809620.979841236</v>
      </c>
      <c r="W83" s="53">
        <v>0</v>
      </c>
      <c r="X83" s="53">
        <v>9177854.0603813808</v>
      </c>
      <c r="Y83" s="53">
        <v>11844520.727048047</v>
      </c>
      <c r="Z83" s="53">
        <v>25319.699999999997</v>
      </c>
      <c r="AA83" s="53">
        <v>11844520.727048047</v>
      </c>
      <c r="AB83" s="53">
        <v>0</v>
      </c>
      <c r="AC83" s="54" t="s">
        <v>166</v>
      </c>
      <c r="AD83" s="54" t="s">
        <v>2</v>
      </c>
      <c r="AE83" s="54" t="s">
        <v>46</v>
      </c>
      <c r="AF83" s="54" t="s">
        <v>47</v>
      </c>
      <c r="AG83" s="54" t="s">
        <v>180</v>
      </c>
      <c r="AH83" s="50"/>
      <c r="AI83" s="50"/>
      <c r="AJ83" s="50"/>
    </row>
    <row r="84" spans="2:36" ht="13" customHeight="1" x14ac:dyDescent="0.2">
      <c r="B84" s="51" t="s">
        <v>213</v>
      </c>
      <c r="C84" s="63" t="s">
        <v>214</v>
      </c>
      <c r="D84" s="53">
        <v>0</v>
      </c>
      <c r="E84" s="53">
        <v>115634.78000000009</v>
      </c>
      <c r="F84" s="53">
        <v>0</v>
      </c>
      <c r="G84" s="53">
        <v>0</v>
      </c>
      <c r="H84" s="53">
        <v>0</v>
      </c>
      <c r="I84" s="53">
        <v>88760.070000000022</v>
      </c>
      <c r="J84" s="53">
        <v>0</v>
      </c>
      <c r="K84" s="53">
        <v>0</v>
      </c>
      <c r="L84" s="53">
        <v>0</v>
      </c>
      <c r="M84" s="53">
        <v>829840.69000000053</v>
      </c>
      <c r="N84" s="53">
        <v>0</v>
      </c>
      <c r="O84" s="53">
        <v>0</v>
      </c>
      <c r="P84" s="53">
        <v>0</v>
      </c>
      <c r="Q84" s="53">
        <v>610591.44999999995</v>
      </c>
      <c r="R84" s="53">
        <v>0</v>
      </c>
      <c r="S84" s="53">
        <v>0</v>
      </c>
      <c r="T84" s="53">
        <v>0</v>
      </c>
      <c r="U84" s="53">
        <v>1440432.1400000006</v>
      </c>
      <c r="V84" s="53">
        <v>0</v>
      </c>
      <c r="W84" s="53">
        <v>0</v>
      </c>
      <c r="X84" s="53">
        <v>0</v>
      </c>
      <c r="Y84" s="53">
        <v>0</v>
      </c>
      <c r="Z84" s="53">
        <v>1644826.9900000007</v>
      </c>
      <c r="AA84" s="53">
        <v>0</v>
      </c>
      <c r="AB84" s="53">
        <v>0</v>
      </c>
      <c r="AC84" s="54" t="s">
        <v>166</v>
      </c>
      <c r="AD84" s="54" t="s">
        <v>2</v>
      </c>
      <c r="AE84" s="54" t="s">
        <v>46</v>
      </c>
      <c r="AF84" s="54" t="s">
        <v>47</v>
      </c>
      <c r="AG84" s="54" t="s">
        <v>180</v>
      </c>
      <c r="AH84" s="50"/>
      <c r="AI84" s="50"/>
      <c r="AJ84" s="50"/>
    </row>
    <row r="85" spans="2:36" ht="13" customHeight="1" x14ac:dyDescent="0.2">
      <c r="B85" s="51" t="s">
        <v>215</v>
      </c>
      <c r="C85" s="63" t="s">
        <v>216</v>
      </c>
      <c r="D85" s="53">
        <v>0</v>
      </c>
      <c r="E85" s="53">
        <v>106792.86000000004</v>
      </c>
      <c r="F85" s="53">
        <v>0</v>
      </c>
      <c r="G85" s="53">
        <v>0</v>
      </c>
      <c r="H85" s="53">
        <v>0</v>
      </c>
      <c r="I85" s="53">
        <v>164961.14000000001</v>
      </c>
      <c r="J85" s="53">
        <v>0</v>
      </c>
      <c r="K85" s="53">
        <v>0</v>
      </c>
      <c r="L85" s="53">
        <v>0</v>
      </c>
      <c r="M85" s="53">
        <v>170213.81999999998</v>
      </c>
      <c r="N85" s="53">
        <v>0</v>
      </c>
      <c r="O85" s="53">
        <v>0</v>
      </c>
      <c r="P85" s="53">
        <v>0</v>
      </c>
      <c r="Q85" s="53">
        <v>62349.12999999999</v>
      </c>
      <c r="R85" s="53">
        <v>0</v>
      </c>
      <c r="S85" s="53">
        <v>0</v>
      </c>
      <c r="T85" s="53">
        <v>0</v>
      </c>
      <c r="U85" s="53">
        <v>232562.94999999995</v>
      </c>
      <c r="V85" s="53">
        <v>0</v>
      </c>
      <c r="W85" s="53">
        <v>0</v>
      </c>
      <c r="X85" s="53">
        <v>0</v>
      </c>
      <c r="Y85" s="53">
        <v>0</v>
      </c>
      <c r="Z85" s="53">
        <v>504316.95</v>
      </c>
      <c r="AA85" s="53">
        <v>0</v>
      </c>
      <c r="AB85" s="53">
        <v>0</v>
      </c>
      <c r="AC85" s="54" t="s">
        <v>166</v>
      </c>
      <c r="AD85" s="54" t="s">
        <v>2</v>
      </c>
      <c r="AE85" s="54" t="s">
        <v>46</v>
      </c>
      <c r="AF85" s="54" t="s">
        <v>47</v>
      </c>
      <c r="AG85" s="54" t="s">
        <v>180</v>
      </c>
      <c r="AH85" s="50"/>
      <c r="AI85" s="50"/>
      <c r="AJ85" s="50"/>
    </row>
    <row r="86" spans="2:36" ht="13" customHeight="1" x14ac:dyDescent="0.2">
      <c r="B86" s="51" t="s">
        <v>217</v>
      </c>
      <c r="C86" s="63" t="s">
        <v>218</v>
      </c>
      <c r="D86" s="53">
        <v>0</v>
      </c>
      <c r="E86" s="53">
        <v>99709.920000000013</v>
      </c>
      <c r="F86" s="53">
        <v>0</v>
      </c>
      <c r="G86" s="53">
        <v>0</v>
      </c>
      <c r="H86" s="53">
        <v>0</v>
      </c>
      <c r="I86" s="53">
        <v>88534.7</v>
      </c>
      <c r="J86" s="53">
        <v>0</v>
      </c>
      <c r="K86" s="53">
        <v>0</v>
      </c>
      <c r="L86" s="53">
        <v>0</v>
      </c>
      <c r="M86" s="53">
        <v>430398.19999999984</v>
      </c>
      <c r="N86" s="53">
        <v>0</v>
      </c>
      <c r="O86" s="53">
        <v>0</v>
      </c>
      <c r="P86" s="53">
        <v>0</v>
      </c>
      <c r="Q86" s="53">
        <v>62781.400000000009</v>
      </c>
      <c r="R86" s="53">
        <v>0</v>
      </c>
      <c r="S86" s="53">
        <v>0</v>
      </c>
      <c r="T86" s="53">
        <v>0</v>
      </c>
      <c r="U86" s="53">
        <v>493179.59999999986</v>
      </c>
      <c r="V86" s="53">
        <v>0</v>
      </c>
      <c r="W86" s="53">
        <v>0</v>
      </c>
      <c r="X86" s="53">
        <v>0</v>
      </c>
      <c r="Y86" s="53">
        <v>0</v>
      </c>
      <c r="Z86" s="53">
        <v>681424.21999999986</v>
      </c>
      <c r="AA86" s="53">
        <v>0</v>
      </c>
      <c r="AB86" s="53">
        <v>0</v>
      </c>
      <c r="AC86" s="54" t="s">
        <v>166</v>
      </c>
      <c r="AD86" s="54" t="s">
        <v>2</v>
      </c>
      <c r="AE86" s="54" t="s">
        <v>46</v>
      </c>
      <c r="AF86" s="54" t="s">
        <v>47</v>
      </c>
      <c r="AG86" s="54" t="s">
        <v>180</v>
      </c>
      <c r="AH86" s="50"/>
      <c r="AI86" s="50"/>
      <c r="AJ86" s="50"/>
    </row>
    <row r="87" spans="2:36" ht="13" customHeight="1" x14ac:dyDescent="0.2">
      <c r="B87" s="51" t="s">
        <v>219</v>
      </c>
      <c r="C87" s="63" t="s">
        <v>220</v>
      </c>
      <c r="D87" s="53">
        <v>0</v>
      </c>
      <c r="E87" s="53">
        <v>78463.049999999886</v>
      </c>
      <c r="F87" s="53">
        <v>0</v>
      </c>
      <c r="G87" s="53">
        <v>0</v>
      </c>
      <c r="H87" s="53">
        <v>0</v>
      </c>
      <c r="I87" s="53">
        <v>88176.050000000032</v>
      </c>
      <c r="J87" s="53">
        <v>0</v>
      </c>
      <c r="K87" s="53">
        <v>0</v>
      </c>
      <c r="L87" s="53">
        <v>0</v>
      </c>
      <c r="M87" s="53">
        <v>173164.58999999985</v>
      </c>
      <c r="N87" s="53">
        <v>0</v>
      </c>
      <c r="O87" s="53">
        <v>0</v>
      </c>
      <c r="P87" s="53">
        <v>0</v>
      </c>
      <c r="Q87" s="53">
        <v>143199.29</v>
      </c>
      <c r="R87" s="53">
        <v>0</v>
      </c>
      <c r="S87" s="53">
        <v>0</v>
      </c>
      <c r="T87" s="53">
        <v>0</v>
      </c>
      <c r="U87" s="53">
        <v>316363.87999999989</v>
      </c>
      <c r="V87" s="53">
        <v>0</v>
      </c>
      <c r="W87" s="53">
        <v>0</v>
      </c>
      <c r="X87" s="53">
        <v>0</v>
      </c>
      <c r="Y87" s="53">
        <v>0</v>
      </c>
      <c r="Z87" s="53">
        <v>483002.97999999981</v>
      </c>
      <c r="AA87" s="53">
        <v>0</v>
      </c>
      <c r="AB87" s="53">
        <v>0</v>
      </c>
      <c r="AC87" s="54" t="s">
        <v>166</v>
      </c>
      <c r="AD87" s="54" t="s">
        <v>2</v>
      </c>
      <c r="AE87" s="54" t="s">
        <v>46</v>
      </c>
      <c r="AF87" s="54" t="s">
        <v>174</v>
      </c>
      <c r="AG87" s="54" t="s">
        <v>180</v>
      </c>
      <c r="AH87" s="50"/>
      <c r="AI87" s="50"/>
      <c r="AJ87" s="50"/>
    </row>
    <row r="88" spans="2:36" ht="13" customHeight="1" x14ac:dyDescent="0.2">
      <c r="B88" s="51" t="s">
        <v>221</v>
      </c>
      <c r="C88" s="63" t="s">
        <v>222</v>
      </c>
      <c r="D88" s="53">
        <v>0</v>
      </c>
      <c r="E88" s="53">
        <v>186124.63000000018</v>
      </c>
      <c r="F88" s="53">
        <v>0</v>
      </c>
      <c r="G88" s="53">
        <v>0</v>
      </c>
      <c r="H88" s="53">
        <v>0</v>
      </c>
      <c r="I88" s="53">
        <v>89874.980000000025</v>
      </c>
      <c r="J88" s="53">
        <v>0</v>
      </c>
      <c r="K88" s="53">
        <v>0</v>
      </c>
      <c r="L88" s="53">
        <v>0</v>
      </c>
      <c r="M88" s="53">
        <v>144005.91999999981</v>
      </c>
      <c r="N88" s="53">
        <v>0</v>
      </c>
      <c r="O88" s="53">
        <v>0</v>
      </c>
      <c r="P88" s="53">
        <v>0</v>
      </c>
      <c r="Q88" s="53">
        <v>183367</v>
      </c>
      <c r="R88" s="53">
        <v>0</v>
      </c>
      <c r="S88" s="53">
        <v>0</v>
      </c>
      <c r="T88" s="53">
        <v>0</v>
      </c>
      <c r="U88" s="53">
        <v>327372.91999999981</v>
      </c>
      <c r="V88" s="53">
        <v>0</v>
      </c>
      <c r="W88" s="53">
        <v>0</v>
      </c>
      <c r="X88" s="53">
        <v>0</v>
      </c>
      <c r="Y88" s="53">
        <v>0</v>
      </c>
      <c r="Z88" s="53">
        <v>603372.53</v>
      </c>
      <c r="AA88" s="53">
        <v>0</v>
      </c>
      <c r="AB88" s="53">
        <v>0</v>
      </c>
      <c r="AC88" s="54" t="s">
        <v>166</v>
      </c>
      <c r="AD88" s="54" t="s">
        <v>2</v>
      </c>
      <c r="AE88" s="54" t="s">
        <v>46</v>
      </c>
      <c r="AF88" s="54" t="s">
        <v>174</v>
      </c>
      <c r="AG88" s="54" t="s">
        <v>180</v>
      </c>
      <c r="AH88" s="50"/>
      <c r="AI88" s="50"/>
      <c r="AJ88" s="50"/>
    </row>
    <row r="89" spans="2:36" ht="13" customHeight="1" x14ac:dyDescent="0.2">
      <c r="B89" s="51" t="s">
        <v>223</v>
      </c>
      <c r="C89" s="63" t="s">
        <v>224</v>
      </c>
      <c r="D89" s="53">
        <v>0</v>
      </c>
      <c r="E89" s="53">
        <v>219112.02999999974</v>
      </c>
      <c r="F89" s="53">
        <v>0</v>
      </c>
      <c r="G89" s="53">
        <v>213246.24900914717</v>
      </c>
      <c r="H89" s="53">
        <v>0</v>
      </c>
      <c r="I89" s="53">
        <v>100984.13000000006</v>
      </c>
      <c r="J89" s="53">
        <v>0</v>
      </c>
      <c r="K89" s="53">
        <v>89094.470143791521</v>
      </c>
      <c r="L89" s="53">
        <v>0</v>
      </c>
      <c r="M89" s="53">
        <v>544723.60999999812</v>
      </c>
      <c r="N89" s="53">
        <v>0</v>
      </c>
      <c r="O89" s="53">
        <v>603710.61608496087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544723.60999999812</v>
      </c>
      <c r="V89" s="53">
        <v>0</v>
      </c>
      <c r="W89" s="53">
        <v>603710.61608496087</v>
      </c>
      <c r="X89" s="53">
        <v>0</v>
      </c>
      <c r="Y89" s="53">
        <v>0</v>
      </c>
      <c r="Z89" s="53">
        <v>864819.76999999792</v>
      </c>
      <c r="AA89" s="53">
        <v>0</v>
      </c>
      <c r="AB89" s="53">
        <v>906051.33523789956</v>
      </c>
      <c r="AC89" s="54" t="s">
        <v>166</v>
      </c>
      <c r="AD89" s="54" t="s">
        <v>2</v>
      </c>
      <c r="AE89" s="54" t="s">
        <v>74</v>
      </c>
      <c r="AF89" s="54" t="s">
        <v>47</v>
      </c>
      <c r="AG89" s="54" t="s">
        <v>180</v>
      </c>
      <c r="AH89" s="50"/>
      <c r="AI89" s="50"/>
      <c r="AJ89" s="50"/>
    </row>
    <row r="90" spans="2:36" ht="13" customHeight="1" x14ac:dyDescent="0.2">
      <c r="B90" s="51" t="s">
        <v>225</v>
      </c>
      <c r="C90" s="63" t="s">
        <v>226</v>
      </c>
      <c r="D90" s="53">
        <v>0</v>
      </c>
      <c r="E90" s="53">
        <v>62072.569999999898</v>
      </c>
      <c r="F90" s="53">
        <v>0</v>
      </c>
      <c r="G90" s="53">
        <v>85238.674612978182</v>
      </c>
      <c r="H90" s="53">
        <v>0</v>
      </c>
      <c r="I90" s="53">
        <v>90058.940000000061</v>
      </c>
      <c r="J90" s="53">
        <v>0</v>
      </c>
      <c r="K90" s="53">
        <v>63252.196841198995</v>
      </c>
      <c r="L90" s="53">
        <v>0</v>
      </c>
      <c r="M90" s="53">
        <v>54458.730000000076</v>
      </c>
      <c r="N90" s="53">
        <v>0</v>
      </c>
      <c r="O90" s="53">
        <v>259682.78510529801</v>
      </c>
      <c r="P90" s="53">
        <v>0</v>
      </c>
      <c r="Q90" s="53">
        <v>0</v>
      </c>
      <c r="R90" s="53">
        <v>0</v>
      </c>
      <c r="S90" s="53">
        <v>106867.78773309193</v>
      </c>
      <c r="T90" s="53">
        <v>0</v>
      </c>
      <c r="U90" s="53">
        <v>54458.730000000076</v>
      </c>
      <c r="V90" s="53">
        <v>0</v>
      </c>
      <c r="W90" s="53">
        <v>366550.57283838995</v>
      </c>
      <c r="X90" s="53">
        <v>0</v>
      </c>
      <c r="Y90" s="53">
        <v>0</v>
      </c>
      <c r="Z90" s="53">
        <v>206590.24000000002</v>
      </c>
      <c r="AA90" s="53">
        <v>0</v>
      </c>
      <c r="AB90" s="53">
        <v>515041.44429256715</v>
      </c>
      <c r="AC90" s="54" t="s">
        <v>166</v>
      </c>
      <c r="AD90" s="54" t="s">
        <v>2</v>
      </c>
      <c r="AE90" s="54" t="s">
        <v>46</v>
      </c>
      <c r="AF90" s="54" t="s">
        <v>47</v>
      </c>
      <c r="AG90" s="54" t="s">
        <v>180</v>
      </c>
      <c r="AH90" s="50"/>
      <c r="AI90" s="50"/>
      <c r="AJ90" s="50"/>
    </row>
    <row r="91" spans="2:36" ht="13" customHeight="1" x14ac:dyDescent="0.2">
      <c r="B91" s="51" t="s">
        <v>227</v>
      </c>
      <c r="C91" s="63" t="s">
        <v>228</v>
      </c>
      <c r="D91" s="53">
        <v>0</v>
      </c>
      <c r="E91" s="53">
        <v>114178.32999999996</v>
      </c>
      <c r="F91" s="53">
        <v>0</v>
      </c>
      <c r="G91" s="53">
        <v>89419.543947902872</v>
      </c>
      <c r="H91" s="53">
        <v>0</v>
      </c>
      <c r="I91" s="53">
        <v>93491.970000000059</v>
      </c>
      <c r="J91" s="53">
        <v>0</v>
      </c>
      <c r="K91" s="53">
        <v>62224.33741878</v>
      </c>
      <c r="L91" s="53">
        <v>0</v>
      </c>
      <c r="M91" s="53">
        <v>329391.18999999936</v>
      </c>
      <c r="N91" s="53">
        <v>0</v>
      </c>
      <c r="O91" s="53">
        <v>263329.45082987857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329391.18999999936</v>
      </c>
      <c r="V91" s="53">
        <v>0</v>
      </c>
      <c r="W91" s="53">
        <v>263329.45082987857</v>
      </c>
      <c r="X91" s="53">
        <v>0</v>
      </c>
      <c r="Y91" s="53">
        <v>0</v>
      </c>
      <c r="Z91" s="53">
        <v>537061.48999999941</v>
      </c>
      <c r="AA91" s="53">
        <v>0</v>
      </c>
      <c r="AB91" s="53">
        <v>414973.33219656145</v>
      </c>
      <c r="AC91" s="54" t="s">
        <v>166</v>
      </c>
      <c r="AD91" s="54" t="s">
        <v>2</v>
      </c>
      <c r="AE91" s="54" t="s">
        <v>74</v>
      </c>
      <c r="AF91" s="54" t="s">
        <v>47</v>
      </c>
      <c r="AG91" s="54" t="s">
        <v>180</v>
      </c>
      <c r="AH91" s="50"/>
      <c r="AI91" s="50"/>
      <c r="AJ91" s="50"/>
    </row>
    <row r="92" spans="2:36" ht="13" customHeight="1" x14ac:dyDescent="0.2">
      <c r="B92" s="51" t="s">
        <v>229</v>
      </c>
      <c r="C92" s="63" t="s">
        <v>230</v>
      </c>
      <c r="D92" s="53">
        <v>0</v>
      </c>
      <c r="E92" s="53">
        <v>22611.359999999982</v>
      </c>
      <c r="F92" s="53">
        <v>0</v>
      </c>
      <c r="G92" s="53">
        <v>0</v>
      </c>
      <c r="H92" s="53">
        <v>0</v>
      </c>
      <c r="I92" s="53">
        <v>1332.4399999999998</v>
      </c>
      <c r="J92" s="53">
        <v>0</v>
      </c>
      <c r="K92" s="53">
        <v>0</v>
      </c>
      <c r="L92" s="53">
        <v>0</v>
      </c>
      <c r="M92" s="53">
        <v>9148.2399999999761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9148.2399999999761</v>
      </c>
      <c r="V92" s="53">
        <v>0</v>
      </c>
      <c r="W92" s="53">
        <v>0</v>
      </c>
      <c r="X92" s="53">
        <v>0</v>
      </c>
      <c r="Y92" s="53">
        <v>0</v>
      </c>
      <c r="Z92" s="53">
        <v>33092.039999999957</v>
      </c>
      <c r="AA92" s="53">
        <v>0</v>
      </c>
      <c r="AB92" s="53">
        <v>0</v>
      </c>
      <c r="AC92" s="54" t="s">
        <v>166</v>
      </c>
      <c r="AD92" s="54" t="s">
        <v>2</v>
      </c>
      <c r="AE92" s="54" t="s">
        <v>46</v>
      </c>
      <c r="AF92" s="54" t="s">
        <v>174</v>
      </c>
      <c r="AG92" s="54" t="s">
        <v>180</v>
      </c>
      <c r="AH92" s="50"/>
      <c r="AI92" s="50"/>
      <c r="AJ92" s="50"/>
    </row>
    <row r="93" spans="2:36" ht="13" customHeight="1" x14ac:dyDescent="0.2">
      <c r="B93" s="51" t="s">
        <v>231</v>
      </c>
      <c r="C93" s="63" t="s">
        <v>232</v>
      </c>
      <c r="D93" s="53">
        <v>0</v>
      </c>
      <c r="E93" s="53">
        <v>149422.39999999997</v>
      </c>
      <c r="F93" s="53">
        <v>0</v>
      </c>
      <c r="G93" s="53">
        <v>0</v>
      </c>
      <c r="H93" s="53">
        <v>0</v>
      </c>
      <c r="I93" s="53">
        <v>181153.20000000013</v>
      </c>
      <c r="J93" s="53">
        <v>0</v>
      </c>
      <c r="K93" s="53">
        <v>0</v>
      </c>
      <c r="L93" s="53">
        <v>0</v>
      </c>
      <c r="M93" s="53">
        <v>179149.85000000036</v>
      </c>
      <c r="N93" s="53">
        <v>0</v>
      </c>
      <c r="O93" s="53">
        <v>0</v>
      </c>
      <c r="P93" s="53">
        <v>0</v>
      </c>
      <c r="Q93" s="53">
        <v>325860.24</v>
      </c>
      <c r="R93" s="53">
        <v>0</v>
      </c>
      <c r="S93" s="53">
        <v>0</v>
      </c>
      <c r="T93" s="53">
        <v>0</v>
      </c>
      <c r="U93" s="53">
        <v>505010.09000000032</v>
      </c>
      <c r="V93" s="53">
        <v>0</v>
      </c>
      <c r="W93" s="53">
        <v>0</v>
      </c>
      <c r="X93" s="53">
        <v>0</v>
      </c>
      <c r="Y93" s="53">
        <v>0</v>
      </c>
      <c r="Z93" s="53">
        <v>835585.69000000041</v>
      </c>
      <c r="AA93" s="53">
        <v>0</v>
      </c>
      <c r="AB93" s="53">
        <v>0</v>
      </c>
      <c r="AC93" s="54" t="s">
        <v>166</v>
      </c>
      <c r="AD93" s="54" t="s">
        <v>2</v>
      </c>
      <c r="AE93" s="54" t="s">
        <v>46</v>
      </c>
      <c r="AF93" s="54" t="s">
        <v>47</v>
      </c>
      <c r="AG93" s="54" t="s">
        <v>180</v>
      </c>
      <c r="AH93" s="50"/>
      <c r="AI93" s="50"/>
      <c r="AJ93" s="50"/>
    </row>
    <row r="94" spans="2:36" ht="13" customHeight="1" x14ac:dyDescent="0.2">
      <c r="B94" s="51" t="s">
        <v>233</v>
      </c>
      <c r="C94" s="63" t="s">
        <v>234</v>
      </c>
      <c r="D94" s="53">
        <v>0</v>
      </c>
      <c r="E94" s="53">
        <v>0</v>
      </c>
      <c r="F94" s="53">
        <v>0</v>
      </c>
      <c r="G94" s="53">
        <v>1270833.2901585922</v>
      </c>
      <c r="H94" s="53">
        <v>0</v>
      </c>
      <c r="I94" s="53">
        <v>0</v>
      </c>
      <c r="J94" s="53">
        <v>0</v>
      </c>
      <c r="K94" s="53">
        <v>874183.59565329191</v>
      </c>
      <c r="L94" s="53">
        <v>0</v>
      </c>
      <c r="M94" s="53">
        <v>0</v>
      </c>
      <c r="N94" s="53">
        <v>0</v>
      </c>
      <c r="O94" s="53">
        <v>3208414.0337736835</v>
      </c>
      <c r="P94" s="53">
        <v>0</v>
      </c>
      <c r="Q94" s="53">
        <v>0</v>
      </c>
      <c r="R94" s="53">
        <v>0</v>
      </c>
      <c r="S94" s="53">
        <v>3547693.3469795305</v>
      </c>
      <c r="T94" s="53">
        <v>0</v>
      </c>
      <c r="U94" s="53">
        <v>0</v>
      </c>
      <c r="V94" s="53">
        <v>0</v>
      </c>
      <c r="W94" s="53">
        <v>6756107.3807532135</v>
      </c>
      <c r="X94" s="53">
        <v>0</v>
      </c>
      <c r="Y94" s="53">
        <v>0</v>
      </c>
      <c r="Z94" s="53">
        <v>0</v>
      </c>
      <c r="AA94" s="53">
        <v>0</v>
      </c>
      <c r="AB94" s="53">
        <v>8901124.2665650975</v>
      </c>
      <c r="AC94" s="54" t="s">
        <v>166</v>
      </c>
      <c r="AD94" s="54" t="s">
        <v>2</v>
      </c>
      <c r="AE94" s="54" t="s">
        <v>46</v>
      </c>
      <c r="AF94" s="54" t="s">
        <v>62</v>
      </c>
      <c r="AG94" s="54" t="s">
        <v>180</v>
      </c>
      <c r="AH94" s="50"/>
      <c r="AI94" s="50"/>
      <c r="AJ94" s="50"/>
    </row>
    <row r="95" spans="2:36" ht="13" customHeight="1" x14ac:dyDescent="0.2">
      <c r="B95" s="51" t="s">
        <v>235</v>
      </c>
      <c r="C95" s="63" t="s">
        <v>236</v>
      </c>
      <c r="D95" s="53">
        <v>446299.08897792822</v>
      </c>
      <c r="E95" s="53">
        <v>584078.46999999904</v>
      </c>
      <c r="F95" s="53">
        <v>446299.08897792822</v>
      </c>
      <c r="G95" s="53">
        <v>0</v>
      </c>
      <c r="H95" s="53">
        <v>218744.47769874253</v>
      </c>
      <c r="I95" s="53">
        <v>240700.15999999997</v>
      </c>
      <c r="J95" s="53">
        <v>218744.47769874253</v>
      </c>
      <c r="K95" s="53">
        <v>0</v>
      </c>
      <c r="L95" s="53">
        <v>2112166.6239042482</v>
      </c>
      <c r="M95" s="53">
        <v>843572.23000000126</v>
      </c>
      <c r="N95" s="53">
        <v>2112166.6239042482</v>
      </c>
      <c r="O95" s="53">
        <v>0</v>
      </c>
      <c r="P95" s="53">
        <v>1006856.8597372442</v>
      </c>
      <c r="Q95" s="53">
        <v>644337</v>
      </c>
      <c r="R95" s="53">
        <v>1006856.8597372442</v>
      </c>
      <c r="S95" s="53">
        <v>0</v>
      </c>
      <c r="T95" s="53">
        <v>3119023.4836414922</v>
      </c>
      <c r="U95" s="53">
        <v>1487909.2300000014</v>
      </c>
      <c r="V95" s="53">
        <v>3119023.4836414922</v>
      </c>
      <c r="W95" s="53">
        <v>0</v>
      </c>
      <c r="X95" s="53">
        <v>3117400.3836514968</v>
      </c>
      <c r="Y95" s="53">
        <v>3784067.0503181629</v>
      </c>
      <c r="Z95" s="53">
        <v>2312687.8600000003</v>
      </c>
      <c r="AA95" s="53">
        <v>3784067.0503181629</v>
      </c>
      <c r="AB95" s="53">
        <v>0</v>
      </c>
      <c r="AC95" s="54" t="s">
        <v>166</v>
      </c>
      <c r="AD95" s="54" t="s">
        <v>2</v>
      </c>
      <c r="AE95" s="54" t="s">
        <v>46</v>
      </c>
      <c r="AF95" s="54" t="s">
        <v>174</v>
      </c>
      <c r="AG95" s="54" t="s">
        <v>180</v>
      </c>
      <c r="AH95" s="50"/>
      <c r="AI95" s="50"/>
      <c r="AJ95" s="50"/>
    </row>
    <row r="96" spans="2:36" ht="13" customHeight="1" x14ac:dyDescent="0.2">
      <c r="B96" s="51" t="s">
        <v>237</v>
      </c>
      <c r="C96" s="63" t="s">
        <v>238</v>
      </c>
      <c r="D96" s="53">
        <v>325725.69556873932</v>
      </c>
      <c r="E96" s="53">
        <v>295384.81000000023</v>
      </c>
      <c r="F96" s="53">
        <v>325725.69556873932</v>
      </c>
      <c r="G96" s="53">
        <v>196163.07226130523</v>
      </c>
      <c r="H96" s="53">
        <v>79317.6425297635</v>
      </c>
      <c r="I96" s="53">
        <v>194861.82000000004</v>
      </c>
      <c r="J96" s="53">
        <v>79317.6425297635</v>
      </c>
      <c r="K96" s="53">
        <v>143936.85510164386</v>
      </c>
      <c r="L96" s="53">
        <v>1044540.1599320954</v>
      </c>
      <c r="M96" s="53">
        <v>370477.74999999988</v>
      </c>
      <c r="N96" s="53">
        <v>1044540.1599320954</v>
      </c>
      <c r="O96" s="53">
        <v>362951.61474714708</v>
      </c>
      <c r="P96" s="53">
        <v>636629.50727155409</v>
      </c>
      <c r="Q96" s="53">
        <v>55378.259999999995</v>
      </c>
      <c r="R96" s="53">
        <v>636629.50727155409</v>
      </c>
      <c r="S96" s="53">
        <v>131631.85043797662</v>
      </c>
      <c r="T96" s="53">
        <v>1681169.6672036494</v>
      </c>
      <c r="U96" s="53">
        <v>425856.00999999989</v>
      </c>
      <c r="V96" s="53">
        <v>1681169.6672036494</v>
      </c>
      <c r="W96" s="53">
        <v>494583.46518512373</v>
      </c>
      <c r="X96" s="53">
        <v>2086213.0053021524</v>
      </c>
      <c r="Y96" s="53">
        <v>2086213.0053021521</v>
      </c>
      <c r="Z96" s="53">
        <v>916102.64000000013</v>
      </c>
      <c r="AA96" s="53">
        <v>2086213.0053021521</v>
      </c>
      <c r="AB96" s="53">
        <v>834683.39254807285</v>
      </c>
      <c r="AC96" s="54" t="s">
        <v>166</v>
      </c>
      <c r="AD96" s="54" t="s">
        <v>2</v>
      </c>
      <c r="AE96" s="54" t="s">
        <v>46</v>
      </c>
      <c r="AF96" s="54" t="s">
        <v>47</v>
      </c>
      <c r="AG96" s="54" t="s">
        <v>180</v>
      </c>
      <c r="AH96" s="50"/>
      <c r="AI96" s="50"/>
      <c r="AJ96" s="50"/>
    </row>
    <row r="97" spans="2:36" ht="13" customHeight="1" x14ac:dyDescent="0.2">
      <c r="B97" s="51" t="s">
        <v>239</v>
      </c>
      <c r="C97" s="63" t="s">
        <v>240</v>
      </c>
      <c r="D97" s="53">
        <v>1360919.4778084785</v>
      </c>
      <c r="E97" s="53">
        <v>1227746.9900000033</v>
      </c>
      <c r="F97" s="53">
        <v>1360919.4778084785</v>
      </c>
      <c r="G97" s="53">
        <v>713851.39694572194</v>
      </c>
      <c r="H97" s="53">
        <v>165393.95734866249</v>
      </c>
      <c r="I97" s="53">
        <v>300812.29999999993</v>
      </c>
      <c r="J97" s="53">
        <v>165393.95734866249</v>
      </c>
      <c r="K97" s="53">
        <v>488858.16891074472</v>
      </c>
      <c r="L97" s="53">
        <v>3965464.9688410512</v>
      </c>
      <c r="M97" s="53">
        <v>2803924.3000000012</v>
      </c>
      <c r="N97" s="53">
        <v>3965464.9688410512</v>
      </c>
      <c r="O97" s="53">
        <v>3687400.2811424872</v>
      </c>
      <c r="P97" s="53">
        <v>1964682.0385336045</v>
      </c>
      <c r="Q97" s="53">
        <v>1563546.8599999999</v>
      </c>
      <c r="R97" s="53">
        <v>1964682.0385336045</v>
      </c>
      <c r="S97" s="53">
        <v>2086704.5</v>
      </c>
      <c r="T97" s="53">
        <v>5930147.0073746555</v>
      </c>
      <c r="U97" s="53">
        <v>4367471.1600000011</v>
      </c>
      <c r="V97" s="53">
        <v>5930147.0073746555</v>
      </c>
      <c r="W97" s="53">
        <v>5774104.7811424872</v>
      </c>
      <c r="X97" s="53">
        <v>7456460.4425317971</v>
      </c>
      <c r="Y97" s="53">
        <v>7456460.4425317962</v>
      </c>
      <c r="Z97" s="53">
        <v>5896030.4500000039</v>
      </c>
      <c r="AA97" s="53">
        <v>7456460.4425317962</v>
      </c>
      <c r="AB97" s="53">
        <v>6976814.3469989542</v>
      </c>
      <c r="AC97" s="54" t="s">
        <v>166</v>
      </c>
      <c r="AD97" s="54" t="s">
        <v>2</v>
      </c>
      <c r="AE97" s="54" t="s">
        <v>46</v>
      </c>
      <c r="AF97" s="54" t="s">
        <v>47</v>
      </c>
      <c r="AG97" s="54" t="s">
        <v>180</v>
      </c>
      <c r="AH97" s="50"/>
      <c r="AI97" s="50"/>
      <c r="AJ97" s="50"/>
    </row>
    <row r="98" spans="2:36" ht="13" customHeight="1" x14ac:dyDescent="0.2">
      <c r="B98" s="51" t="s">
        <v>241</v>
      </c>
      <c r="C98" s="63" t="s">
        <v>242</v>
      </c>
      <c r="D98" s="53">
        <v>0</v>
      </c>
      <c r="E98" s="53">
        <v>-623.49999999999977</v>
      </c>
      <c r="F98" s="53">
        <v>0</v>
      </c>
      <c r="G98" s="53">
        <v>0</v>
      </c>
      <c r="H98" s="53">
        <v>0</v>
      </c>
      <c r="I98" s="53">
        <v>1065.24</v>
      </c>
      <c r="J98" s="53">
        <v>0</v>
      </c>
      <c r="K98" s="53">
        <v>0</v>
      </c>
      <c r="L98" s="53">
        <v>0</v>
      </c>
      <c r="M98" s="53">
        <v>3379.7499999999995</v>
      </c>
      <c r="N98" s="53">
        <v>0</v>
      </c>
      <c r="O98" s="53">
        <v>0</v>
      </c>
      <c r="P98" s="53">
        <v>0</v>
      </c>
      <c r="Q98" s="53">
        <v>79522.45</v>
      </c>
      <c r="R98" s="53">
        <v>0</v>
      </c>
      <c r="S98" s="53">
        <v>0</v>
      </c>
      <c r="T98" s="53">
        <v>0</v>
      </c>
      <c r="U98" s="53">
        <v>82902.2</v>
      </c>
      <c r="V98" s="53">
        <v>0</v>
      </c>
      <c r="W98" s="53">
        <v>0</v>
      </c>
      <c r="X98" s="53">
        <v>0</v>
      </c>
      <c r="Y98" s="53">
        <v>0</v>
      </c>
      <c r="Z98" s="53">
        <v>83343.94</v>
      </c>
      <c r="AA98" s="53">
        <v>0</v>
      </c>
      <c r="AB98" s="53">
        <v>0</v>
      </c>
      <c r="AC98" s="54" t="s">
        <v>166</v>
      </c>
      <c r="AD98" s="54" t="s">
        <v>2</v>
      </c>
      <c r="AE98" s="54" t="s">
        <v>46</v>
      </c>
      <c r="AF98" s="54" t="s">
        <v>174</v>
      </c>
      <c r="AG98" s="54" t="s">
        <v>180</v>
      </c>
      <c r="AH98" s="50"/>
      <c r="AI98" s="50"/>
      <c r="AJ98" s="50"/>
    </row>
    <row r="99" spans="2:36" ht="13" customHeight="1" x14ac:dyDescent="0.2">
      <c r="B99" s="61" t="s">
        <v>79</v>
      </c>
      <c r="C99" s="58" t="s">
        <v>243</v>
      </c>
      <c r="D99" s="57">
        <v>1025098.21755045</v>
      </c>
      <c r="E99" s="57">
        <v>1929870.5100000002</v>
      </c>
      <c r="F99" s="57">
        <v>1025098.21755045</v>
      </c>
      <c r="G99" s="57">
        <v>1078919.8336835373</v>
      </c>
      <c r="H99" s="57">
        <v>381393.59410736104</v>
      </c>
      <c r="I99" s="57">
        <v>500280.86999999988</v>
      </c>
      <c r="J99" s="57">
        <v>381393.59410736104</v>
      </c>
      <c r="K99" s="57">
        <v>1204112.2407556716</v>
      </c>
      <c r="L99" s="57">
        <v>3824886.6625671713</v>
      </c>
      <c r="M99" s="57">
        <v>4458871.2299999986</v>
      </c>
      <c r="N99" s="57">
        <v>3824886.6625671713</v>
      </c>
      <c r="O99" s="57">
        <v>5847616.0488643702</v>
      </c>
      <c r="P99" s="57">
        <v>2995712.2358177891</v>
      </c>
      <c r="Q99" s="57">
        <v>4568048.2699999996</v>
      </c>
      <c r="R99" s="57">
        <v>2995712.2358177891</v>
      </c>
      <c r="S99" s="57">
        <v>7974727.9898110917</v>
      </c>
      <c r="T99" s="57">
        <v>6820598.8983849613</v>
      </c>
      <c r="U99" s="57">
        <v>9026919.4999999963</v>
      </c>
      <c r="V99" s="57">
        <v>6820598.8983849613</v>
      </c>
      <c r="W99" s="57">
        <v>13822344.038675461</v>
      </c>
      <c r="X99" s="57">
        <v>8227090.710042771</v>
      </c>
      <c r="Y99" s="57">
        <v>8227090.710042771</v>
      </c>
      <c r="Z99" s="57">
        <v>11457070.879999999</v>
      </c>
      <c r="AA99" s="57">
        <v>8227090.710042771</v>
      </c>
      <c r="AB99" s="57">
        <v>16105376.11311467</v>
      </c>
      <c r="AC99" s="54"/>
      <c r="AD99" s="54"/>
      <c r="AE99" s="54"/>
      <c r="AF99" s="54"/>
      <c r="AG99" s="54"/>
      <c r="AH99" s="50"/>
      <c r="AI99" s="50"/>
      <c r="AJ99" s="50"/>
    </row>
    <row r="100" spans="2:36" ht="13" customHeight="1" x14ac:dyDescent="0.2">
      <c r="B100" s="51" t="s">
        <v>244</v>
      </c>
      <c r="C100" s="63" t="s">
        <v>245</v>
      </c>
      <c r="D100" s="53">
        <v>110555.75671988304</v>
      </c>
      <c r="E100" s="53">
        <v>268916.6300000003</v>
      </c>
      <c r="F100" s="53">
        <v>110555.75671988304</v>
      </c>
      <c r="G100" s="53">
        <v>0</v>
      </c>
      <c r="H100" s="53">
        <v>51305.740418863228</v>
      </c>
      <c r="I100" s="53">
        <v>79138.270000000019</v>
      </c>
      <c r="J100" s="53">
        <v>51305.740418863228</v>
      </c>
      <c r="K100" s="53">
        <v>0</v>
      </c>
      <c r="L100" s="53">
        <v>865618.12460443168</v>
      </c>
      <c r="M100" s="53">
        <v>975433.91999999958</v>
      </c>
      <c r="N100" s="53">
        <v>865618.12460443168</v>
      </c>
      <c r="O100" s="53">
        <v>0</v>
      </c>
      <c r="P100" s="53">
        <v>453274.09758806194</v>
      </c>
      <c r="Q100" s="53">
        <v>975228.55</v>
      </c>
      <c r="R100" s="53">
        <v>453274.09758806194</v>
      </c>
      <c r="S100" s="53">
        <v>0</v>
      </c>
      <c r="T100" s="53">
        <v>1318892.2221924937</v>
      </c>
      <c r="U100" s="53">
        <v>1950662.4699999997</v>
      </c>
      <c r="V100" s="53">
        <v>1318892.2221924937</v>
      </c>
      <c r="W100" s="53">
        <v>0</v>
      </c>
      <c r="X100" s="53">
        <v>1480753.7193312398</v>
      </c>
      <c r="Y100" s="53">
        <v>1480753.71933124</v>
      </c>
      <c r="Z100" s="53">
        <v>2298717.37</v>
      </c>
      <c r="AA100" s="53">
        <v>1480753.71933124</v>
      </c>
      <c r="AB100" s="53">
        <v>0</v>
      </c>
      <c r="AC100" s="54" t="s">
        <v>166</v>
      </c>
      <c r="AD100" s="54" t="s">
        <v>83</v>
      </c>
      <c r="AE100" s="54" t="s">
        <v>46</v>
      </c>
      <c r="AF100" s="54" t="s">
        <v>174</v>
      </c>
      <c r="AG100" s="54" t="s">
        <v>246</v>
      </c>
      <c r="AH100" s="50"/>
      <c r="AI100" s="50"/>
      <c r="AJ100" s="50"/>
    </row>
    <row r="101" spans="2:36" ht="13" customHeight="1" x14ac:dyDescent="0.2">
      <c r="B101" s="51" t="s">
        <v>247</v>
      </c>
      <c r="C101" s="63" t="s">
        <v>248</v>
      </c>
      <c r="D101" s="53">
        <v>92613.116864412135</v>
      </c>
      <c r="E101" s="53">
        <v>201426.44999999981</v>
      </c>
      <c r="F101" s="53">
        <v>92613.116864412135</v>
      </c>
      <c r="G101" s="53">
        <v>134413.90783208064</v>
      </c>
      <c r="H101" s="53">
        <v>54157.009797836188</v>
      </c>
      <c r="I101" s="53">
        <v>49227.54</v>
      </c>
      <c r="J101" s="53">
        <v>54157.009797836188</v>
      </c>
      <c r="K101" s="53">
        <v>145327.10273122162</v>
      </c>
      <c r="L101" s="53">
        <v>567985.45164846082</v>
      </c>
      <c r="M101" s="53">
        <v>396756.27000000048</v>
      </c>
      <c r="N101" s="53">
        <v>567985.45164846082</v>
      </c>
      <c r="O101" s="53">
        <v>524608.30471670476</v>
      </c>
      <c r="P101" s="53">
        <v>350603.2690001725</v>
      </c>
      <c r="Q101" s="53">
        <v>105001.32999999999</v>
      </c>
      <c r="R101" s="53">
        <v>350603.2690001725</v>
      </c>
      <c r="S101" s="53">
        <v>335038.84999999998</v>
      </c>
      <c r="T101" s="53">
        <v>918588.72064863332</v>
      </c>
      <c r="U101" s="53">
        <v>501757.60000000044</v>
      </c>
      <c r="V101" s="53">
        <v>918588.72064863332</v>
      </c>
      <c r="W101" s="53">
        <v>859647.15471670474</v>
      </c>
      <c r="X101" s="53">
        <v>1065358.8473108816</v>
      </c>
      <c r="Y101" s="53">
        <v>1065358.8473108816</v>
      </c>
      <c r="Z101" s="53">
        <v>752411.59000000032</v>
      </c>
      <c r="AA101" s="53">
        <v>1065358.8473108816</v>
      </c>
      <c r="AB101" s="53">
        <v>1139388.1652800071</v>
      </c>
      <c r="AC101" s="54" t="s">
        <v>166</v>
      </c>
      <c r="AD101" s="54" t="s">
        <v>83</v>
      </c>
      <c r="AE101" s="54" t="s">
        <v>46</v>
      </c>
      <c r="AF101" s="54" t="s">
        <v>47</v>
      </c>
      <c r="AG101" s="54" t="s">
        <v>246</v>
      </c>
      <c r="AH101" s="50"/>
      <c r="AI101" s="50"/>
      <c r="AJ101" s="50"/>
    </row>
    <row r="102" spans="2:36" ht="13" customHeight="1" x14ac:dyDescent="0.2">
      <c r="B102" s="51" t="s">
        <v>249</v>
      </c>
      <c r="C102" s="63" t="s">
        <v>250</v>
      </c>
      <c r="D102" s="53">
        <v>0</v>
      </c>
      <c r="E102" s="53">
        <v>0</v>
      </c>
      <c r="F102" s="53">
        <v>0</v>
      </c>
      <c r="G102" s="53">
        <v>343103.17184526031</v>
      </c>
      <c r="H102" s="53">
        <v>0</v>
      </c>
      <c r="I102" s="53">
        <v>0</v>
      </c>
      <c r="J102" s="53">
        <v>0</v>
      </c>
      <c r="K102" s="53">
        <v>225156.506811295</v>
      </c>
      <c r="L102" s="53">
        <v>0</v>
      </c>
      <c r="M102" s="53">
        <v>0</v>
      </c>
      <c r="N102" s="53">
        <v>0</v>
      </c>
      <c r="O102" s="53">
        <v>2066615.9860963658</v>
      </c>
      <c r="P102" s="53">
        <v>0</v>
      </c>
      <c r="Q102" s="53">
        <v>0</v>
      </c>
      <c r="R102" s="53">
        <v>0</v>
      </c>
      <c r="S102" s="53">
        <v>1793839.5398110915</v>
      </c>
      <c r="T102" s="53">
        <v>0</v>
      </c>
      <c r="U102" s="53">
        <v>0</v>
      </c>
      <c r="V102" s="53">
        <v>0</v>
      </c>
      <c r="W102" s="53">
        <v>3860455.5259074573</v>
      </c>
      <c r="X102" s="53">
        <v>0</v>
      </c>
      <c r="Y102" s="53">
        <v>0</v>
      </c>
      <c r="Z102" s="53">
        <v>0</v>
      </c>
      <c r="AA102" s="53">
        <v>0</v>
      </c>
      <c r="AB102" s="53">
        <v>4428715.2045640126</v>
      </c>
      <c r="AC102" s="54" t="s">
        <v>166</v>
      </c>
      <c r="AD102" s="54" t="s">
        <v>83</v>
      </c>
      <c r="AE102" s="54" t="s">
        <v>46</v>
      </c>
      <c r="AF102" s="54" t="s">
        <v>62</v>
      </c>
      <c r="AG102" s="54" t="s">
        <v>246</v>
      </c>
      <c r="AH102" s="50"/>
      <c r="AI102" s="50"/>
      <c r="AJ102" s="50"/>
    </row>
    <row r="103" spans="2:36" ht="13" customHeight="1" x14ac:dyDescent="0.2">
      <c r="B103" s="51" t="s">
        <v>251</v>
      </c>
      <c r="C103" s="63" t="s">
        <v>252</v>
      </c>
      <c r="D103" s="53">
        <v>0</v>
      </c>
      <c r="E103" s="53">
        <v>249672.95999999956</v>
      </c>
      <c r="F103" s="53">
        <v>0</v>
      </c>
      <c r="G103" s="53">
        <v>0</v>
      </c>
      <c r="H103" s="53">
        <v>0</v>
      </c>
      <c r="I103" s="53">
        <v>22400.879999999986</v>
      </c>
      <c r="J103" s="53">
        <v>0</v>
      </c>
      <c r="K103" s="53">
        <v>0</v>
      </c>
      <c r="L103" s="53">
        <v>0</v>
      </c>
      <c r="M103" s="53">
        <v>245351.43000000043</v>
      </c>
      <c r="N103" s="53">
        <v>0</v>
      </c>
      <c r="O103" s="53">
        <v>0</v>
      </c>
      <c r="P103" s="53">
        <v>0</v>
      </c>
      <c r="Q103" s="53">
        <v>733205.52</v>
      </c>
      <c r="R103" s="53">
        <v>0</v>
      </c>
      <c r="S103" s="53">
        <v>0</v>
      </c>
      <c r="T103" s="53">
        <v>0</v>
      </c>
      <c r="U103" s="53">
        <v>978556.95000000042</v>
      </c>
      <c r="V103" s="53">
        <v>0</v>
      </c>
      <c r="W103" s="53">
        <v>0</v>
      </c>
      <c r="X103" s="53">
        <v>0</v>
      </c>
      <c r="Y103" s="53">
        <v>0</v>
      </c>
      <c r="Z103" s="53">
        <v>1250630.79</v>
      </c>
      <c r="AA103" s="53">
        <v>0</v>
      </c>
      <c r="AB103" s="53">
        <v>0</v>
      </c>
      <c r="AC103" s="54" t="s">
        <v>166</v>
      </c>
      <c r="AD103" s="54" t="s">
        <v>83</v>
      </c>
      <c r="AE103" s="54" t="s">
        <v>46</v>
      </c>
      <c r="AF103" s="54" t="s">
        <v>174</v>
      </c>
      <c r="AG103" s="54" t="s">
        <v>246</v>
      </c>
      <c r="AH103" s="50"/>
      <c r="AI103" s="50"/>
      <c r="AJ103" s="50"/>
    </row>
    <row r="104" spans="2:36" ht="13" customHeight="1" x14ac:dyDescent="0.2">
      <c r="B104" s="51" t="s">
        <v>253</v>
      </c>
      <c r="C104" s="63" t="s">
        <v>254</v>
      </c>
      <c r="D104" s="53">
        <v>87865.453498928764</v>
      </c>
      <c r="E104" s="53">
        <v>127763.09999999992</v>
      </c>
      <c r="F104" s="53">
        <v>87865.453498928764</v>
      </c>
      <c r="G104" s="53">
        <v>0</v>
      </c>
      <c r="H104" s="53">
        <v>13969.710399157624</v>
      </c>
      <c r="I104" s="53">
        <v>26349.170000000009</v>
      </c>
      <c r="J104" s="53">
        <v>13969.710399157624</v>
      </c>
      <c r="K104" s="53">
        <v>0</v>
      </c>
      <c r="L104" s="53">
        <v>254458.42241186977</v>
      </c>
      <c r="M104" s="53">
        <v>208653.04000000007</v>
      </c>
      <c r="N104" s="53">
        <v>254458.42241186977</v>
      </c>
      <c r="O104" s="53">
        <v>0</v>
      </c>
      <c r="P104" s="53">
        <v>116344.49307731664</v>
      </c>
      <c r="Q104" s="53">
        <v>104925</v>
      </c>
      <c r="R104" s="53">
        <v>116344.49307731664</v>
      </c>
      <c r="S104" s="53">
        <v>0</v>
      </c>
      <c r="T104" s="53">
        <v>370802.91548918642</v>
      </c>
      <c r="U104" s="53">
        <v>313578.04000000004</v>
      </c>
      <c r="V104" s="53">
        <v>370802.91548918642</v>
      </c>
      <c r="W104" s="53">
        <v>0</v>
      </c>
      <c r="X104" s="53">
        <v>472638.07938727282</v>
      </c>
      <c r="Y104" s="53">
        <v>472638.07938727277</v>
      </c>
      <c r="Z104" s="53">
        <v>467690.30999999994</v>
      </c>
      <c r="AA104" s="53">
        <v>472638.07938727277</v>
      </c>
      <c r="AB104" s="53">
        <v>0</v>
      </c>
      <c r="AC104" s="54" t="s">
        <v>166</v>
      </c>
      <c r="AD104" s="54" t="s">
        <v>83</v>
      </c>
      <c r="AE104" s="54" t="s">
        <v>46</v>
      </c>
      <c r="AF104" s="54" t="s">
        <v>174</v>
      </c>
      <c r="AG104" s="54" t="s">
        <v>246</v>
      </c>
      <c r="AH104" s="50"/>
      <c r="AI104" s="50"/>
      <c r="AJ104" s="50"/>
    </row>
    <row r="105" spans="2:36" ht="13" customHeight="1" x14ac:dyDescent="0.2">
      <c r="B105" s="51" t="s">
        <v>255</v>
      </c>
      <c r="C105" s="63" t="s">
        <v>256</v>
      </c>
      <c r="D105" s="53">
        <v>83588.236382997566</v>
      </c>
      <c r="E105" s="53">
        <v>241274.59000000032</v>
      </c>
      <c r="F105" s="53">
        <v>83588.236382997566</v>
      </c>
      <c r="G105" s="53">
        <v>155676.39444736953</v>
      </c>
      <c r="H105" s="53">
        <v>40122.24704140806</v>
      </c>
      <c r="I105" s="53">
        <v>35662.730000000003</v>
      </c>
      <c r="J105" s="53">
        <v>40122.24704140806</v>
      </c>
      <c r="K105" s="53">
        <v>110576.60403164673</v>
      </c>
      <c r="L105" s="53">
        <v>378363.26480441692</v>
      </c>
      <c r="M105" s="53">
        <v>208519.1799999995</v>
      </c>
      <c r="N105" s="53">
        <v>378363.26480441692</v>
      </c>
      <c r="O105" s="53">
        <v>514198.13387183356</v>
      </c>
      <c r="P105" s="53">
        <v>917841.75254192413</v>
      </c>
      <c r="Q105" s="53">
        <v>506688.28</v>
      </c>
      <c r="R105" s="53">
        <v>917841.75254192413</v>
      </c>
      <c r="S105" s="53">
        <v>1500697.34</v>
      </c>
      <c r="T105" s="53">
        <v>1296205.0173463412</v>
      </c>
      <c r="U105" s="53">
        <v>715207.4599999995</v>
      </c>
      <c r="V105" s="53">
        <v>1296205.0173463412</v>
      </c>
      <c r="W105" s="53">
        <v>2014895.4738718336</v>
      </c>
      <c r="X105" s="53">
        <v>1419915.5007707467</v>
      </c>
      <c r="Y105" s="53">
        <v>1419915.5007707467</v>
      </c>
      <c r="Z105" s="53">
        <v>992144.7799999998</v>
      </c>
      <c r="AA105" s="53">
        <v>1419915.5007707467</v>
      </c>
      <c r="AB105" s="53">
        <v>2281148.4723508498</v>
      </c>
      <c r="AC105" s="54" t="s">
        <v>166</v>
      </c>
      <c r="AD105" s="54" t="s">
        <v>110</v>
      </c>
      <c r="AE105" s="54" t="s">
        <v>46</v>
      </c>
      <c r="AF105" s="54" t="s">
        <v>47</v>
      </c>
      <c r="AG105" s="54" t="s">
        <v>246</v>
      </c>
      <c r="AH105" s="50"/>
      <c r="AI105" s="50"/>
      <c r="AJ105" s="50"/>
    </row>
    <row r="106" spans="2:36" ht="13" customHeight="1" x14ac:dyDescent="0.2">
      <c r="B106" s="51" t="s">
        <v>257</v>
      </c>
      <c r="C106" s="63" t="s">
        <v>258</v>
      </c>
      <c r="D106" s="53">
        <v>353181.14934055286</v>
      </c>
      <c r="E106" s="53">
        <v>193188.9500000001</v>
      </c>
      <c r="F106" s="53">
        <v>353181.14934055286</v>
      </c>
      <c r="G106" s="53">
        <v>0</v>
      </c>
      <c r="H106" s="53">
        <v>112462.94827148017</v>
      </c>
      <c r="I106" s="53">
        <v>39951.039999999979</v>
      </c>
      <c r="J106" s="53">
        <v>112462.94827148017</v>
      </c>
      <c r="K106" s="53">
        <v>0</v>
      </c>
      <c r="L106" s="53">
        <v>297760.22623257054</v>
      </c>
      <c r="M106" s="53">
        <v>138524.15999999992</v>
      </c>
      <c r="N106" s="53">
        <v>297760.22623257054</v>
      </c>
      <c r="O106" s="53">
        <v>0</v>
      </c>
      <c r="P106" s="53">
        <v>283295.43090000004</v>
      </c>
      <c r="Q106" s="53">
        <v>206784.11000000002</v>
      </c>
      <c r="R106" s="53">
        <v>283295.43090000004</v>
      </c>
      <c r="S106" s="53">
        <v>0</v>
      </c>
      <c r="T106" s="53">
        <v>581055.65713257063</v>
      </c>
      <c r="U106" s="53">
        <v>345308.2699999999</v>
      </c>
      <c r="V106" s="53">
        <v>581055.65713257063</v>
      </c>
      <c r="W106" s="53">
        <v>0</v>
      </c>
      <c r="X106" s="53">
        <v>1046699.7547446035</v>
      </c>
      <c r="Y106" s="53">
        <v>1046699.7547446036</v>
      </c>
      <c r="Z106" s="53">
        <v>578448.26</v>
      </c>
      <c r="AA106" s="53">
        <v>1046699.7547446036</v>
      </c>
      <c r="AB106" s="53">
        <v>0</v>
      </c>
      <c r="AC106" s="54" t="s">
        <v>166</v>
      </c>
      <c r="AD106" s="54" t="s">
        <v>83</v>
      </c>
      <c r="AE106" s="54" t="s">
        <v>46</v>
      </c>
      <c r="AF106" s="54" t="s">
        <v>174</v>
      </c>
      <c r="AG106" s="54" t="s">
        <v>246</v>
      </c>
      <c r="AH106" s="50"/>
      <c r="AI106" s="50"/>
      <c r="AJ106" s="50"/>
    </row>
    <row r="107" spans="2:36" ht="13" customHeight="1" x14ac:dyDescent="0.2">
      <c r="B107" s="51" t="s">
        <v>259</v>
      </c>
      <c r="C107" s="63" t="s">
        <v>260</v>
      </c>
      <c r="D107" s="53">
        <v>159845.47547747579</v>
      </c>
      <c r="E107" s="53">
        <v>338941.04000000004</v>
      </c>
      <c r="F107" s="53">
        <v>159845.47547747579</v>
      </c>
      <c r="G107" s="53">
        <v>0</v>
      </c>
      <c r="H107" s="53">
        <v>63774.96622417419</v>
      </c>
      <c r="I107" s="53">
        <v>101288.24999999996</v>
      </c>
      <c r="J107" s="53">
        <v>63774.96622417419</v>
      </c>
      <c r="K107" s="53">
        <v>0</v>
      </c>
      <c r="L107" s="53">
        <v>1013036.236035886</v>
      </c>
      <c r="M107" s="53">
        <v>1152634.7800000012</v>
      </c>
      <c r="N107" s="53">
        <v>1013036.236035886</v>
      </c>
      <c r="O107" s="53">
        <v>0</v>
      </c>
      <c r="P107" s="53">
        <v>440564.46465344378</v>
      </c>
      <c r="Q107" s="53">
        <v>491645.04</v>
      </c>
      <c r="R107" s="53">
        <v>440564.46465344378</v>
      </c>
      <c r="S107" s="53">
        <v>0</v>
      </c>
      <c r="T107" s="53">
        <v>1453600.7006893298</v>
      </c>
      <c r="U107" s="53">
        <v>1644279.8200000012</v>
      </c>
      <c r="V107" s="53">
        <v>1453600.7006893298</v>
      </c>
      <c r="W107" s="53">
        <v>0</v>
      </c>
      <c r="X107" s="53">
        <v>1677221.1423909797</v>
      </c>
      <c r="Y107" s="53">
        <v>1677221.1423909799</v>
      </c>
      <c r="Z107" s="53">
        <v>2084509.1100000013</v>
      </c>
      <c r="AA107" s="53">
        <v>1677221.1423909799</v>
      </c>
      <c r="AB107" s="53">
        <v>0</v>
      </c>
      <c r="AC107" s="54" t="s">
        <v>166</v>
      </c>
      <c r="AD107" s="54" t="s">
        <v>83</v>
      </c>
      <c r="AE107" s="54" t="s">
        <v>46</v>
      </c>
      <c r="AF107" s="54" t="s">
        <v>174</v>
      </c>
      <c r="AG107" s="54" t="s">
        <v>246</v>
      </c>
      <c r="AH107" s="50"/>
      <c r="AI107" s="50"/>
      <c r="AJ107" s="50"/>
    </row>
    <row r="108" spans="2:36" ht="13" customHeight="1" x14ac:dyDescent="0.2">
      <c r="B108" s="51" t="s">
        <v>261</v>
      </c>
      <c r="C108" s="63" t="s">
        <v>262</v>
      </c>
      <c r="D108" s="53">
        <v>137449.02926619994</v>
      </c>
      <c r="E108" s="53">
        <v>308686.79000000039</v>
      </c>
      <c r="F108" s="53">
        <v>137449.02926619994</v>
      </c>
      <c r="G108" s="53">
        <v>445726.35955882678</v>
      </c>
      <c r="H108" s="53">
        <v>45600.9719544416</v>
      </c>
      <c r="I108" s="53">
        <v>146262.98999999993</v>
      </c>
      <c r="J108" s="53">
        <v>45600.9719544416</v>
      </c>
      <c r="K108" s="53">
        <v>723052.02718150837</v>
      </c>
      <c r="L108" s="53">
        <v>447664.93682953547</v>
      </c>
      <c r="M108" s="53">
        <v>1132998.4499999969</v>
      </c>
      <c r="N108" s="53">
        <v>447664.93682953547</v>
      </c>
      <c r="O108" s="53">
        <v>2742193.6241794652</v>
      </c>
      <c r="P108" s="53">
        <v>433788.72805687052</v>
      </c>
      <c r="Q108" s="53">
        <v>1444570.44</v>
      </c>
      <c r="R108" s="53">
        <v>433788.72805687052</v>
      </c>
      <c r="S108" s="53">
        <v>4345152.26</v>
      </c>
      <c r="T108" s="53">
        <v>881453.66488640592</v>
      </c>
      <c r="U108" s="53">
        <v>2577568.8899999969</v>
      </c>
      <c r="V108" s="53">
        <v>881453.66488640592</v>
      </c>
      <c r="W108" s="53">
        <v>7087345.8841794655</v>
      </c>
      <c r="X108" s="53">
        <v>1064503.6661070473</v>
      </c>
      <c r="Y108" s="53">
        <v>1064503.6661070476</v>
      </c>
      <c r="Z108" s="53">
        <v>3032518.6699999971</v>
      </c>
      <c r="AA108" s="53">
        <v>1064503.6661070476</v>
      </c>
      <c r="AB108" s="53">
        <v>8256124.2709197998</v>
      </c>
      <c r="AC108" s="54" t="s">
        <v>166</v>
      </c>
      <c r="AD108" s="54" t="s">
        <v>83</v>
      </c>
      <c r="AE108" s="54" t="s">
        <v>46</v>
      </c>
      <c r="AF108" s="54" t="s">
        <v>47</v>
      </c>
      <c r="AG108" s="54" t="s">
        <v>246</v>
      </c>
      <c r="AH108" s="50"/>
      <c r="AI108" s="50"/>
      <c r="AJ108" s="50"/>
    </row>
    <row r="109" spans="2:36" ht="13" customHeight="1" x14ac:dyDescent="0.2">
      <c r="B109" s="61" t="s">
        <v>91</v>
      </c>
      <c r="C109" s="58" t="s">
        <v>263</v>
      </c>
      <c r="D109" s="57">
        <v>2220840.8609233443</v>
      </c>
      <c r="E109" s="57">
        <v>3490279.7399999998</v>
      </c>
      <c r="F109" s="57">
        <v>2220840.8609233443</v>
      </c>
      <c r="G109" s="57">
        <v>2952940.710129221</v>
      </c>
      <c r="H109" s="57">
        <v>735291.39881225897</v>
      </c>
      <c r="I109" s="57">
        <v>628655.26</v>
      </c>
      <c r="J109" s="57">
        <v>735291.39881225897</v>
      </c>
      <c r="K109" s="57">
        <v>1219935.6800742624</v>
      </c>
      <c r="L109" s="57">
        <v>10027255.945614867</v>
      </c>
      <c r="M109" s="57">
        <v>11387170.38000001</v>
      </c>
      <c r="N109" s="57">
        <v>10027255.945614867</v>
      </c>
      <c r="O109" s="57">
        <v>13522857.2058325</v>
      </c>
      <c r="P109" s="57">
        <v>7916229.0525385514</v>
      </c>
      <c r="Q109" s="57">
        <v>8124010.3699999992</v>
      </c>
      <c r="R109" s="57">
        <v>7916229.0525385514</v>
      </c>
      <c r="S109" s="57">
        <v>12202629.095028674</v>
      </c>
      <c r="T109" s="57">
        <v>17943484.998153418</v>
      </c>
      <c r="U109" s="57">
        <v>19511180.750000011</v>
      </c>
      <c r="V109" s="57">
        <v>17943484.998153418</v>
      </c>
      <c r="W109" s="57">
        <v>25725486.300861172</v>
      </c>
      <c r="X109" s="57">
        <v>19687641.257889025</v>
      </c>
      <c r="Y109" s="57">
        <v>20899617.257889021</v>
      </c>
      <c r="Z109" s="57">
        <v>23630115.750000007</v>
      </c>
      <c r="AA109" s="57">
        <v>20899617.257889021</v>
      </c>
      <c r="AB109" s="57">
        <v>29898362.691064656</v>
      </c>
      <c r="AC109" s="54"/>
      <c r="AD109" s="54"/>
      <c r="AE109" s="54"/>
      <c r="AF109" s="54"/>
      <c r="AG109" s="54"/>
      <c r="AH109" s="50"/>
      <c r="AI109" s="50"/>
      <c r="AJ109" s="50"/>
    </row>
    <row r="110" spans="2:36" ht="13" customHeight="1" x14ac:dyDescent="0.2">
      <c r="B110" s="51" t="s">
        <v>264</v>
      </c>
      <c r="C110" s="63" t="s">
        <v>265</v>
      </c>
      <c r="D110" s="53">
        <v>160105.4553419445</v>
      </c>
      <c r="E110" s="53">
        <v>209784.96000000011</v>
      </c>
      <c r="F110" s="53">
        <v>160105.4553419445</v>
      </c>
      <c r="G110" s="53">
        <v>196946.9214464192</v>
      </c>
      <c r="H110" s="53">
        <v>90198.205900106594</v>
      </c>
      <c r="I110" s="53">
        <v>77388.300000000032</v>
      </c>
      <c r="J110" s="53">
        <v>90198.205900106594</v>
      </c>
      <c r="K110" s="53">
        <v>122255.29218545492</v>
      </c>
      <c r="L110" s="53">
        <v>820046.41147430602</v>
      </c>
      <c r="M110" s="53">
        <v>667319.62000000058</v>
      </c>
      <c r="N110" s="53">
        <v>820046.41147430602</v>
      </c>
      <c r="O110" s="53">
        <v>616032.30213949014</v>
      </c>
      <c r="P110" s="53">
        <v>302500.15966532007</v>
      </c>
      <c r="Q110" s="53">
        <v>380829.94999999995</v>
      </c>
      <c r="R110" s="53">
        <v>302500.15966532007</v>
      </c>
      <c r="S110" s="53">
        <v>750000</v>
      </c>
      <c r="T110" s="53">
        <v>1122546.5711396262</v>
      </c>
      <c r="U110" s="53">
        <v>1048149.5700000005</v>
      </c>
      <c r="V110" s="53">
        <v>1122546.5711396262</v>
      </c>
      <c r="W110" s="53">
        <v>1366032.3021394901</v>
      </c>
      <c r="X110" s="53">
        <v>1372850.2323816773</v>
      </c>
      <c r="Y110" s="53">
        <v>1372850.2323816773</v>
      </c>
      <c r="Z110" s="53">
        <v>1335322.8300000008</v>
      </c>
      <c r="AA110" s="53">
        <v>1372850.2323816773</v>
      </c>
      <c r="AB110" s="53">
        <v>1685234.5157713643</v>
      </c>
      <c r="AC110" s="54" t="s">
        <v>166</v>
      </c>
      <c r="AD110" s="54" t="s">
        <v>3</v>
      </c>
      <c r="AE110" s="54" t="s">
        <v>46</v>
      </c>
      <c r="AF110" s="54" t="s">
        <v>47</v>
      </c>
      <c r="AG110" s="54" t="s">
        <v>266</v>
      </c>
      <c r="AH110" s="50"/>
      <c r="AI110" s="50"/>
      <c r="AJ110" s="50"/>
    </row>
    <row r="111" spans="2:36" ht="13" customHeight="1" x14ac:dyDescent="0.2">
      <c r="B111" s="51" t="s">
        <v>267</v>
      </c>
      <c r="C111" s="63" t="s">
        <v>268</v>
      </c>
      <c r="D111" s="53">
        <v>0</v>
      </c>
      <c r="E111" s="53">
        <v>0</v>
      </c>
      <c r="F111" s="53">
        <v>0</v>
      </c>
      <c r="G111" s="53">
        <v>145099.16999999998</v>
      </c>
      <c r="H111" s="53">
        <v>0</v>
      </c>
      <c r="I111" s="53">
        <v>0</v>
      </c>
      <c r="J111" s="53">
        <v>0</v>
      </c>
      <c r="K111" s="53">
        <v>104270.565</v>
      </c>
      <c r="L111" s="53">
        <v>0</v>
      </c>
      <c r="M111" s="53">
        <v>0</v>
      </c>
      <c r="N111" s="53">
        <v>0</v>
      </c>
      <c r="O111" s="53">
        <v>417616.26500000001</v>
      </c>
      <c r="P111" s="53">
        <v>0</v>
      </c>
      <c r="Q111" s="53">
        <v>0</v>
      </c>
      <c r="R111" s="53">
        <v>0</v>
      </c>
      <c r="S111" s="53">
        <v>454449.2360744492</v>
      </c>
      <c r="T111" s="53">
        <v>0</v>
      </c>
      <c r="U111" s="53">
        <v>0</v>
      </c>
      <c r="V111" s="53">
        <v>0</v>
      </c>
      <c r="W111" s="53">
        <v>872065.50107444916</v>
      </c>
      <c r="X111" s="53">
        <v>0</v>
      </c>
      <c r="Y111" s="53">
        <v>0</v>
      </c>
      <c r="Z111" s="53">
        <v>0</v>
      </c>
      <c r="AA111" s="53">
        <v>0</v>
      </c>
      <c r="AB111" s="53">
        <v>1121435.236074449</v>
      </c>
      <c r="AC111" s="54" t="s">
        <v>166</v>
      </c>
      <c r="AD111" s="54" t="s">
        <v>3</v>
      </c>
      <c r="AE111" s="54" t="s">
        <v>46</v>
      </c>
      <c r="AF111" s="54" t="s">
        <v>62</v>
      </c>
      <c r="AG111" s="54" t="s">
        <v>266</v>
      </c>
      <c r="AH111" s="50"/>
      <c r="AI111" s="50"/>
      <c r="AJ111" s="50"/>
    </row>
    <row r="112" spans="2:36" ht="13" customHeight="1" x14ac:dyDescent="0.2">
      <c r="B112" s="51" t="s">
        <v>269</v>
      </c>
      <c r="C112" s="63" t="s">
        <v>270</v>
      </c>
      <c r="D112" s="53">
        <v>0</v>
      </c>
      <c r="E112" s="53">
        <v>0</v>
      </c>
      <c r="F112" s="53">
        <v>0</v>
      </c>
      <c r="G112" s="53">
        <v>104912.625</v>
      </c>
      <c r="H112" s="53">
        <v>0</v>
      </c>
      <c r="I112" s="53">
        <v>0</v>
      </c>
      <c r="J112" s="53">
        <v>0</v>
      </c>
      <c r="K112" s="53">
        <v>79068.0625</v>
      </c>
      <c r="L112" s="53">
        <v>0</v>
      </c>
      <c r="M112" s="53">
        <v>0</v>
      </c>
      <c r="N112" s="53">
        <v>0</v>
      </c>
      <c r="O112" s="53">
        <v>383706.8125</v>
      </c>
      <c r="P112" s="53">
        <v>0</v>
      </c>
      <c r="Q112" s="53">
        <v>0</v>
      </c>
      <c r="R112" s="53">
        <v>0</v>
      </c>
      <c r="S112" s="53">
        <v>322000</v>
      </c>
      <c r="T112" s="53">
        <v>0</v>
      </c>
      <c r="U112" s="53">
        <v>0</v>
      </c>
      <c r="V112" s="53">
        <v>0</v>
      </c>
      <c r="W112" s="53">
        <v>705706.8125</v>
      </c>
      <c r="X112" s="53">
        <v>0</v>
      </c>
      <c r="Y112" s="53">
        <v>0</v>
      </c>
      <c r="Z112" s="53">
        <v>0</v>
      </c>
      <c r="AA112" s="53">
        <v>0</v>
      </c>
      <c r="AB112" s="53">
        <v>889687.5</v>
      </c>
      <c r="AC112" s="54" t="s">
        <v>166</v>
      </c>
      <c r="AD112" s="54" t="s">
        <v>3</v>
      </c>
      <c r="AE112" s="54" t="s">
        <v>46</v>
      </c>
      <c r="AF112" s="54" t="s">
        <v>62</v>
      </c>
      <c r="AG112" s="54" t="s">
        <v>266</v>
      </c>
      <c r="AH112" s="50"/>
      <c r="AI112" s="50"/>
      <c r="AJ112" s="50"/>
    </row>
    <row r="113" spans="2:36" ht="13" customHeight="1" x14ac:dyDescent="0.2">
      <c r="B113" s="51" t="s">
        <v>271</v>
      </c>
      <c r="C113" s="63" t="s">
        <v>272</v>
      </c>
      <c r="D113" s="53">
        <v>0</v>
      </c>
      <c r="E113" s="53">
        <v>0</v>
      </c>
      <c r="F113" s="53">
        <v>0</v>
      </c>
      <c r="G113" s="53">
        <v>181563.26500000001</v>
      </c>
      <c r="H113" s="53">
        <v>0</v>
      </c>
      <c r="I113" s="53">
        <v>0</v>
      </c>
      <c r="J113" s="53">
        <v>0</v>
      </c>
      <c r="K113" s="53">
        <v>119888.54250000001</v>
      </c>
      <c r="L113" s="53">
        <v>0</v>
      </c>
      <c r="M113" s="53">
        <v>0</v>
      </c>
      <c r="N113" s="53">
        <v>0</v>
      </c>
      <c r="O113" s="53">
        <v>500265.6925</v>
      </c>
      <c r="P113" s="53">
        <v>0</v>
      </c>
      <c r="Q113" s="53">
        <v>0</v>
      </c>
      <c r="R113" s="53">
        <v>0</v>
      </c>
      <c r="S113" s="53">
        <v>428004.51612903224</v>
      </c>
      <c r="T113" s="53">
        <v>0</v>
      </c>
      <c r="U113" s="53">
        <v>0</v>
      </c>
      <c r="V113" s="53">
        <v>0</v>
      </c>
      <c r="W113" s="53">
        <v>928270.20862903225</v>
      </c>
      <c r="X113" s="53">
        <v>0</v>
      </c>
      <c r="Y113" s="53">
        <v>0</v>
      </c>
      <c r="Z113" s="53">
        <v>0</v>
      </c>
      <c r="AA113" s="53">
        <v>0</v>
      </c>
      <c r="AB113" s="53">
        <v>1229722.0161290322</v>
      </c>
      <c r="AC113" s="54" t="s">
        <v>166</v>
      </c>
      <c r="AD113" s="54" t="s">
        <v>3</v>
      </c>
      <c r="AE113" s="54" t="s">
        <v>46</v>
      </c>
      <c r="AF113" s="54" t="s">
        <v>62</v>
      </c>
      <c r="AG113" s="54" t="s">
        <v>266</v>
      </c>
      <c r="AH113" s="50"/>
      <c r="AI113" s="50"/>
      <c r="AJ113" s="50"/>
    </row>
    <row r="114" spans="2:36" ht="13" customHeight="1" x14ac:dyDescent="0.2">
      <c r="B114" s="51" t="s">
        <v>273</v>
      </c>
      <c r="C114" s="63" t="s">
        <v>274</v>
      </c>
      <c r="D114" s="53">
        <v>111184.02624763716</v>
      </c>
      <c r="E114" s="53">
        <v>141876.79999999993</v>
      </c>
      <c r="F114" s="53">
        <v>111184.02624763716</v>
      </c>
      <c r="G114" s="53">
        <v>167048.51455888929</v>
      </c>
      <c r="H114" s="53">
        <v>63378.495200509133</v>
      </c>
      <c r="I114" s="53">
        <v>30004.71</v>
      </c>
      <c r="J114" s="53">
        <v>63378.495200509133</v>
      </c>
      <c r="K114" s="53">
        <v>54205.474347405747</v>
      </c>
      <c r="L114" s="53">
        <v>570954.68258961709</v>
      </c>
      <c r="M114" s="53">
        <v>316104.66999999993</v>
      </c>
      <c r="N114" s="53">
        <v>570954.68258961709</v>
      </c>
      <c r="O114" s="53">
        <v>451728.10324304586</v>
      </c>
      <c r="P114" s="53">
        <v>250000.44873686548</v>
      </c>
      <c r="Q114" s="53">
        <v>107708.65</v>
      </c>
      <c r="R114" s="53">
        <v>250000.44873686548</v>
      </c>
      <c r="S114" s="53">
        <v>216379.07500000001</v>
      </c>
      <c r="T114" s="53">
        <v>820955.13132648263</v>
      </c>
      <c r="U114" s="53">
        <v>423813.31999999995</v>
      </c>
      <c r="V114" s="53">
        <v>820955.13132648263</v>
      </c>
      <c r="W114" s="53">
        <v>668107.17824304593</v>
      </c>
      <c r="X114" s="53">
        <v>995517.65277462895</v>
      </c>
      <c r="Y114" s="53">
        <v>995517.65277462883</v>
      </c>
      <c r="Z114" s="53">
        <v>595694.82999999984</v>
      </c>
      <c r="AA114" s="53">
        <v>995517.65277462883</v>
      </c>
      <c r="AB114" s="53">
        <v>889361.16714934097</v>
      </c>
      <c r="AC114" s="54" t="s">
        <v>166</v>
      </c>
      <c r="AD114" s="54" t="s">
        <v>3</v>
      </c>
      <c r="AE114" s="54" t="s">
        <v>46</v>
      </c>
      <c r="AF114" s="54" t="s">
        <v>47</v>
      </c>
      <c r="AG114" s="54" t="s">
        <v>266</v>
      </c>
      <c r="AH114" s="50"/>
      <c r="AI114" s="50"/>
      <c r="AJ114" s="50"/>
    </row>
    <row r="115" spans="2:36" ht="13" customHeight="1" x14ac:dyDescent="0.2">
      <c r="B115" s="51" t="s">
        <v>275</v>
      </c>
      <c r="C115" s="63" t="s">
        <v>276</v>
      </c>
      <c r="D115" s="53">
        <v>652556.46698704094</v>
      </c>
      <c r="E115" s="53">
        <v>613083.12999999966</v>
      </c>
      <c r="F115" s="53">
        <v>652556.46698704094</v>
      </c>
      <c r="G115" s="53">
        <v>574843.47211691143</v>
      </c>
      <c r="H115" s="53">
        <v>173989.56696776301</v>
      </c>
      <c r="I115" s="53">
        <v>98404.080000000016</v>
      </c>
      <c r="J115" s="53">
        <v>173989.56696776301</v>
      </c>
      <c r="K115" s="53">
        <v>377744.68312127097</v>
      </c>
      <c r="L115" s="53">
        <v>1667938.9289003755</v>
      </c>
      <c r="M115" s="53">
        <v>955352.97999999789</v>
      </c>
      <c r="N115" s="53">
        <v>1667938.9289003755</v>
      </c>
      <c r="O115" s="53">
        <v>1864285.24266117</v>
      </c>
      <c r="P115" s="53">
        <v>1980782.1145426875</v>
      </c>
      <c r="Q115" s="53">
        <v>1567695.1700000002</v>
      </c>
      <c r="R115" s="53">
        <v>1980782.1145426875</v>
      </c>
      <c r="S115" s="53">
        <v>2250000</v>
      </c>
      <c r="T115" s="53">
        <v>3648721.0434430633</v>
      </c>
      <c r="U115" s="53">
        <v>2523048.149999998</v>
      </c>
      <c r="V115" s="53">
        <v>3648721.0434430633</v>
      </c>
      <c r="W115" s="53">
        <v>4114285.2426611697</v>
      </c>
      <c r="X115" s="53">
        <v>3942359.4107312001</v>
      </c>
      <c r="Y115" s="53">
        <v>4475267.0773978671</v>
      </c>
      <c r="Z115" s="53">
        <v>3234535.3599999975</v>
      </c>
      <c r="AA115" s="53">
        <v>4475267.0773978671</v>
      </c>
      <c r="AB115" s="53">
        <v>5066873.397899352</v>
      </c>
      <c r="AC115" s="54" t="s">
        <v>166</v>
      </c>
      <c r="AD115" s="54" t="s">
        <v>3</v>
      </c>
      <c r="AE115" s="54" t="s">
        <v>46</v>
      </c>
      <c r="AF115" s="54" t="s">
        <v>47</v>
      </c>
      <c r="AG115" s="54" t="s">
        <v>266</v>
      </c>
      <c r="AH115" s="50"/>
      <c r="AI115" s="50"/>
      <c r="AJ115" s="50"/>
    </row>
    <row r="116" spans="2:36" ht="13" customHeight="1" x14ac:dyDescent="0.2">
      <c r="B116" s="51" t="s">
        <v>277</v>
      </c>
      <c r="C116" s="63" t="s">
        <v>278</v>
      </c>
      <c r="D116" s="53">
        <v>990982.52149658673</v>
      </c>
      <c r="E116" s="53">
        <v>1701281.7900000005</v>
      </c>
      <c r="F116" s="53">
        <v>990982.52149658673</v>
      </c>
      <c r="G116" s="53">
        <v>1346320.8458006622</v>
      </c>
      <c r="H116" s="53">
        <v>285820.48927136301</v>
      </c>
      <c r="I116" s="53">
        <v>321262.35000000003</v>
      </c>
      <c r="J116" s="53">
        <v>285820.48927136301</v>
      </c>
      <c r="K116" s="53">
        <v>344459.24987913726</v>
      </c>
      <c r="L116" s="53">
        <v>5478905.016696346</v>
      </c>
      <c r="M116" s="53">
        <v>6106643.6600000123</v>
      </c>
      <c r="N116" s="53">
        <v>5478905.016696346</v>
      </c>
      <c r="O116" s="53">
        <v>6736310.7976350524</v>
      </c>
      <c r="P116" s="53">
        <v>4311809.7678949237</v>
      </c>
      <c r="Q116" s="53">
        <v>4908329.42</v>
      </c>
      <c r="R116" s="53">
        <v>4311809.7678949237</v>
      </c>
      <c r="S116" s="53">
        <v>6956772.2978251912</v>
      </c>
      <c r="T116" s="53">
        <v>9790714.7845912687</v>
      </c>
      <c r="U116" s="53">
        <v>11014973.080000013</v>
      </c>
      <c r="V116" s="53">
        <v>9790714.7845912687</v>
      </c>
      <c r="W116" s="53">
        <v>13693083.095460244</v>
      </c>
      <c r="X116" s="53">
        <v>11067517.79535922</v>
      </c>
      <c r="Y116" s="53">
        <v>11067517.795359218</v>
      </c>
      <c r="Z116" s="53">
        <v>13037517.220000014</v>
      </c>
      <c r="AA116" s="53">
        <v>11067517.795359218</v>
      </c>
      <c r="AB116" s="53">
        <v>15383863.191140043</v>
      </c>
      <c r="AC116" s="54" t="s">
        <v>166</v>
      </c>
      <c r="AD116" s="54" t="s">
        <v>3</v>
      </c>
      <c r="AE116" s="54" t="s">
        <v>46</v>
      </c>
      <c r="AF116" s="54" t="s">
        <v>47</v>
      </c>
      <c r="AG116" s="54" t="s">
        <v>266</v>
      </c>
      <c r="AH116" s="50"/>
      <c r="AI116" s="50"/>
      <c r="AJ116" s="50"/>
    </row>
    <row r="117" spans="2:36" ht="13" customHeight="1" x14ac:dyDescent="0.2">
      <c r="B117" s="51" t="s">
        <v>279</v>
      </c>
      <c r="C117" s="63" t="s">
        <v>214</v>
      </c>
      <c r="D117" s="53">
        <v>164518.55861423718</v>
      </c>
      <c r="E117" s="53">
        <v>206603.63999999961</v>
      </c>
      <c r="F117" s="53">
        <v>164518.55861423718</v>
      </c>
      <c r="G117" s="53">
        <v>0</v>
      </c>
      <c r="H117" s="53">
        <v>95783.546968450246</v>
      </c>
      <c r="I117" s="53">
        <v>33802.190000000024</v>
      </c>
      <c r="J117" s="53">
        <v>95783.546968450246</v>
      </c>
      <c r="K117" s="53">
        <v>0</v>
      </c>
      <c r="L117" s="53">
        <v>866239.74439075601</v>
      </c>
      <c r="M117" s="53">
        <v>332796.22999999981</v>
      </c>
      <c r="N117" s="53">
        <v>866239.74439075601</v>
      </c>
      <c r="O117" s="53">
        <v>0</v>
      </c>
      <c r="P117" s="53">
        <v>551653.70494097483</v>
      </c>
      <c r="Q117" s="53">
        <v>-196774.80999999997</v>
      </c>
      <c r="R117" s="53">
        <v>551653.70494097483</v>
      </c>
      <c r="S117" s="53">
        <v>0</v>
      </c>
      <c r="T117" s="53">
        <v>1417893.4493317308</v>
      </c>
      <c r="U117" s="53">
        <v>136021.41999999984</v>
      </c>
      <c r="V117" s="53">
        <v>1417893.4493317308</v>
      </c>
      <c r="W117" s="53">
        <v>0</v>
      </c>
      <c r="X117" s="53">
        <v>1678195.5549144181</v>
      </c>
      <c r="Y117" s="53">
        <v>1678195.5549144184</v>
      </c>
      <c r="Z117" s="53">
        <v>376427.24999999948</v>
      </c>
      <c r="AA117" s="53">
        <v>1678195.5549144184</v>
      </c>
      <c r="AB117" s="53">
        <v>0</v>
      </c>
      <c r="AC117" s="54" t="s">
        <v>166</v>
      </c>
      <c r="AD117" s="54" t="s">
        <v>3</v>
      </c>
      <c r="AE117" s="54" t="s">
        <v>46</v>
      </c>
      <c r="AF117" s="54" t="s">
        <v>174</v>
      </c>
      <c r="AG117" s="54" t="s">
        <v>266</v>
      </c>
      <c r="AH117" s="50"/>
      <c r="AI117" s="50"/>
      <c r="AJ117" s="50"/>
    </row>
    <row r="118" spans="2:36" ht="13" customHeight="1" x14ac:dyDescent="0.2">
      <c r="B118" s="51" t="s">
        <v>280</v>
      </c>
      <c r="C118" s="63" t="s">
        <v>281</v>
      </c>
      <c r="D118" s="53">
        <v>141493.83223589766</v>
      </c>
      <c r="E118" s="53">
        <v>284005.03000000014</v>
      </c>
      <c r="F118" s="53">
        <v>141493.83223589766</v>
      </c>
      <c r="G118" s="53">
        <v>0</v>
      </c>
      <c r="H118" s="53">
        <v>26121.094504066867</v>
      </c>
      <c r="I118" s="53">
        <v>58536.959999999999</v>
      </c>
      <c r="J118" s="53">
        <v>26121.094504066867</v>
      </c>
      <c r="K118" s="53">
        <v>0</v>
      </c>
      <c r="L118" s="53">
        <v>623171.1615634663</v>
      </c>
      <c r="M118" s="53">
        <v>1107013.5699999998</v>
      </c>
      <c r="N118" s="53">
        <v>623171.1615634663</v>
      </c>
      <c r="O118" s="53">
        <v>992764</v>
      </c>
      <c r="P118" s="53">
        <v>519482.85675777972</v>
      </c>
      <c r="Q118" s="53">
        <v>640649.55000000005</v>
      </c>
      <c r="R118" s="53">
        <v>519482.85675777972</v>
      </c>
      <c r="S118" s="53">
        <v>0</v>
      </c>
      <c r="T118" s="53">
        <v>1142654.0183212459</v>
      </c>
      <c r="U118" s="53">
        <v>1747663.1199999999</v>
      </c>
      <c r="V118" s="53">
        <v>1142654.0183212459</v>
      </c>
      <c r="W118" s="53">
        <v>992764</v>
      </c>
      <c r="X118" s="53">
        <v>631200.61172787717</v>
      </c>
      <c r="Y118" s="53">
        <v>1310268.9450612105</v>
      </c>
      <c r="Z118" s="53">
        <v>2090205.1099999999</v>
      </c>
      <c r="AA118" s="53">
        <v>1310268.9450612105</v>
      </c>
      <c r="AB118" s="53">
        <v>992764</v>
      </c>
      <c r="AC118" s="54" t="s">
        <v>166</v>
      </c>
      <c r="AD118" s="54" t="s">
        <v>3</v>
      </c>
      <c r="AE118" s="54" t="s">
        <v>46</v>
      </c>
      <c r="AF118" s="54" t="s">
        <v>174</v>
      </c>
      <c r="AG118" s="54" t="s">
        <v>266</v>
      </c>
      <c r="AH118" s="50"/>
      <c r="AI118" s="50"/>
      <c r="AJ118" s="50"/>
    </row>
    <row r="119" spans="2:36" ht="13" customHeight="1" x14ac:dyDescent="0.2">
      <c r="B119" s="51" t="s">
        <v>282</v>
      </c>
      <c r="C119" s="63" t="s">
        <v>283</v>
      </c>
      <c r="D119" s="53">
        <v>0</v>
      </c>
      <c r="E119" s="53">
        <v>251525.65999999951</v>
      </c>
      <c r="F119" s="53">
        <v>0</v>
      </c>
      <c r="G119" s="53">
        <v>236205.89620633883</v>
      </c>
      <c r="H119" s="53">
        <v>0</v>
      </c>
      <c r="I119" s="53">
        <v>5019.5699999999988</v>
      </c>
      <c r="J119" s="53">
        <v>0</v>
      </c>
      <c r="K119" s="53">
        <v>18043.810540993753</v>
      </c>
      <c r="L119" s="53">
        <v>0</v>
      </c>
      <c r="M119" s="53">
        <v>1856524.8399999992</v>
      </c>
      <c r="N119" s="53">
        <v>0</v>
      </c>
      <c r="O119" s="53">
        <v>1560147.9901537416</v>
      </c>
      <c r="P119" s="53">
        <v>0</v>
      </c>
      <c r="Q119" s="53">
        <v>715572.44</v>
      </c>
      <c r="R119" s="53">
        <v>0</v>
      </c>
      <c r="S119" s="53">
        <v>825023.97</v>
      </c>
      <c r="T119" s="53">
        <v>0</v>
      </c>
      <c r="U119" s="53">
        <v>2572097.2799999993</v>
      </c>
      <c r="V119" s="53">
        <v>0</v>
      </c>
      <c r="W119" s="53">
        <v>2385171.9601537418</v>
      </c>
      <c r="X119" s="53">
        <v>0</v>
      </c>
      <c r="Y119" s="53">
        <v>0</v>
      </c>
      <c r="Z119" s="53">
        <v>2828642.5099999988</v>
      </c>
      <c r="AA119" s="53">
        <v>0</v>
      </c>
      <c r="AB119" s="53">
        <v>2639421.6669010743</v>
      </c>
      <c r="AC119" s="54" t="s">
        <v>166</v>
      </c>
      <c r="AD119" s="54" t="s">
        <v>3</v>
      </c>
      <c r="AE119" s="54" t="s">
        <v>46</v>
      </c>
      <c r="AF119" s="54" t="s">
        <v>47</v>
      </c>
      <c r="AG119" s="54" t="s">
        <v>266</v>
      </c>
      <c r="AH119" s="50"/>
      <c r="AI119" s="50"/>
      <c r="AJ119" s="50"/>
    </row>
    <row r="120" spans="2:36" ht="13" customHeight="1" x14ac:dyDescent="0.2">
      <c r="B120" s="51" t="s">
        <v>284</v>
      </c>
      <c r="C120" s="63" t="s">
        <v>285</v>
      </c>
      <c r="D120" s="53">
        <v>0</v>
      </c>
      <c r="E120" s="53">
        <v>82118.72999999988</v>
      </c>
      <c r="F120" s="53">
        <v>0</v>
      </c>
      <c r="G120" s="53">
        <v>0</v>
      </c>
      <c r="H120" s="53">
        <v>0</v>
      </c>
      <c r="I120" s="53">
        <v>4237.1000000000004</v>
      </c>
      <c r="J120" s="53">
        <v>0</v>
      </c>
      <c r="K120" s="53">
        <v>0</v>
      </c>
      <c r="L120" s="53">
        <v>0</v>
      </c>
      <c r="M120" s="53">
        <v>45414.809999999976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45414.809999999976</v>
      </c>
      <c r="V120" s="53">
        <v>0</v>
      </c>
      <c r="W120" s="53">
        <v>0</v>
      </c>
      <c r="X120" s="53">
        <v>0</v>
      </c>
      <c r="Y120" s="53">
        <v>0</v>
      </c>
      <c r="Z120" s="53">
        <v>131770.63999999984</v>
      </c>
      <c r="AA120" s="53">
        <v>0</v>
      </c>
      <c r="AB120" s="53">
        <v>0</v>
      </c>
      <c r="AC120" s="54" t="s">
        <v>166</v>
      </c>
      <c r="AD120" s="54" t="s">
        <v>3</v>
      </c>
      <c r="AE120" s="54" t="s">
        <v>46</v>
      </c>
      <c r="AF120" s="54" t="s">
        <v>174</v>
      </c>
      <c r="AG120" s="54" t="s">
        <v>266</v>
      </c>
      <c r="AH120" s="50"/>
      <c r="AI120" s="50"/>
      <c r="AJ120" s="50"/>
    </row>
    <row r="121" spans="2:36" ht="13" customHeight="1" x14ac:dyDescent="0.2">
      <c r="B121" s="61" t="s">
        <v>137</v>
      </c>
      <c r="C121" s="58" t="s">
        <v>286</v>
      </c>
      <c r="D121" s="57">
        <v>0</v>
      </c>
      <c r="E121" s="57">
        <v>54145.42</v>
      </c>
      <c r="F121" s="57">
        <v>0</v>
      </c>
      <c r="G121" s="57">
        <v>0</v>
      </c>
      <c r="H121" s="57">
        <v>0</v>
      </c>
      <c r="I121" s="57">
        <v>4818.2700000000004</v>
      </c>
      <c r="J121" s="57">
        <v>0</v>
      </c>
      <c r="K121" s="57">
        <v>0</v>
      </c>
      <c r="L121" s="57">
        <v>0</v>
      </c>
      <c r="M121" s="57">
        <v>224194.54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  <c r="T121" s="57">
        <v>0</v>
      </c>
      <c r="U121" s="57">
        <v>224194.54</v>
      </c>
      <c r="V121" s="57">
        <v>0</v>
      </c>
      <c r="W121" s="57">
        <v>0</v>
      </c>
      <c r="X121" s="57">
        <v>0</v>
      </c>
      <c r="Y121" s="57">
        <v>0</v>
      </c>
      <c r="Z121" s="57">
        <v>283158.23000000004</v>
      </c>
      <c r="AA121" s="57">
        <v>0</v>
      </c>
      <c r="AB121" s="57">
        <v>0</v>
      </c>
      <c r="AC121" s="54"/>
      <c r="AD121" s="54"/>
      <c r="AE121" s="54"/>
      <c r="AF121" s="54"/>
      <c r="AG121" s="54"/>
      <c r="AH121" s="50"/>
      <c r="AI121" s="50"/>
      <c r="AJ121" s="50"/>
    </row>
    <row r="122" spans="2:36" ht="13" customHeight="1" x14ac:dyDescent="0.2">
      <c r="B122" s="51" t="s">
        <v>287</v>
      </c>
      <c r="C122" s="63" t="s">
        <v>288</v>
      </c>
      <c r="D122" s="53">
        <v>0</v>
      </c>
      <c r="E122" s="53">
        <v>10448.030000000001</v>
      </c>
      <c r="F122" s="53">
        <v>0</v>
      </c>
      <c r="G122" s="53">
        <v>0</v>
      </c>
      <c r="H122" s="53">
        <v>0</v>
      </c>
      <c r="I122" s="53">
        <v>2.25</v>
      </c>
      <c r="J122" s="53">
        <v>0</v>
      </c>
      <c r="K122" s="53">
        <v>0</v>
      </c>
      <c r="L122" s="53">
        <v>0</v>
      </c>
      <c r="M122" s="53">
        <v>1073.06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1073.06</v>
      </c>
      <c r="V122" s="53">
        <v>0</v>
      </c>
      <c r="W122" s="53">
        <v>0</v>
      </c>
      <c r="X122" s="53">
        <v>0</v>
      </c>
      <c r="Y122" s="53">
        <v>0</v>
      </c>
      <c r="Z122" s="53">
        <v>11523.34</v>
      </c>
      <c r="AA122" s="53">
        <v>0</v>
      </c>
      <c r="AB122" s="53">
        <v>0</v>
      </c>
      <c r="AC122" s="54" t="s">
        <v>166</v>
      </c>
      <c r="AD122" s="54" t="s">
        <v>110</v>
      </c>
      <c r="AE122" s="54" t="s">
        <v>74</v>
      </c>
      <c r="AF122" s="54" t="s">
        <v>174</v>
      </c>
      <c r="AG122" s="54" t="s">
        <v>289</v>
      </c>
      <c r="AH122" s="50"/>
      <c r="AI122" s="50"/>
      <c r="AJ122" s="50"/>
    </row>
    <row r="123" spans="2:36" ht="13" customHeight="1" x14ac:dyDescent="0.2">
      <c r="B123" s="51" t="s">
        <v>290</v>
      </c>
      <c r="C123" s="63" t="s">
        <v>291</v>
      </c>
      <c r="D123" s="53">
        <v>0</v>
      </c>
      <c r="E123" s="53">
        <v>11896.469999999998</v>
      </c>
      <c r="F123" s="53">
        <v>0</v>
      </c>
      <c r="G123" s="53">
        <v>0</v>
      </c>
      <c r="H123" s="53">
        <v>0</v>
      </c>
      <c r="I123" s="53">
        <v>3206.73</v>
      </c>
      <c r="J123" s="53">
        <v>0</v>
      </c>
      <c r="K123" s="53">
        <v>0</v>
      </c>
      <c r="L123" s="53">
        <v>0</v>
      </c>
      <c r="M123" s="53">
        <v>-10403.83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-10403.83</v>
      </c>
      <c r="V123" s="53">
        <v>0</v>
      </c>
      <c r="W123" s="53">
        <v>0</v>
      </c>
      <c r="X123" s="53">
        <v>0</v>
      </c>
      <c r="Y123" s="53">
        <v>0</v>
      </c>
      <c r="Z123" s="53">
        <v>4699.3699999999972</v>
      </c>
      <c r="AA123" s="53">
        <v>0</v>
      </c>
      <c r="AB123" s="53">
        <v>0</v>
      </c>
      <c r="AC123" s="54" t="s">
        <v>166</v>
      </c>
      <c r="AD123" s="54" t="s">
        <v>110</v>
      </c>
      <c r="AE123" s="54" t="s">
        <v>74</v>
      </c>
      <c r="AF123" s="54" t="s">
        <v>174</v>
      </c>
      <c r="AG123" s="54" t="s">
        <v>289</v>
      </c>
      <c r="AH123" s="50"/>
      <c r="AI123" s="50"/>
      <c r="AJ123" s="50"/>
    </row>
    <row r="124" spans="2:36" ht="13" customHeight="1" x14ac:dyDescent="0.2">
      <c r="B124" s="51" t="s">
        <v>292</v>
      </c>
      <c r="C124" s="63" t="s">
        <v>293</v>
      </c>
      <c r="D124" s="53">
        <v>0</v>
      </c>
      <c r="E124" s="53">
        <v>31800.92</v>
      </c>
      <c r="F124" s="53">
        <v>0</v>
      </c>
      <c r="G124" s="53">
        <v>0</v>
      </c>
      <c r="H124" s="53">
        <v>0</v>
      </c>
      <c r="I124" s="53">
        <v>1609.2900000000009</v>
      </c>
      <c r="J124" s="53">
        <v>0</v>
      </c>
      <c r="K124" s="53">
        <v>0</v>
      </c>
      <c r="L124" s="53">
        <v>0</v>
      </c>
      <c r="M124" s="53">
        <v>233525.31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233525.31</v>
      </c>
      <c r="V124" s="53">
        <v>0</v>
      </c>
      <c r="W124" s="53">
        <v>0</v>
      </c>
      <c r="X124" s="53">
        <v>0</v>
      </c>
      <c r="Y124" s="53">
        <v>0</v>
      </c>
      <c r="Z124" s="53">
        <v>266935.52</v>
      </c>
      <c r="AA124" s="53">
        <v>0</v>
      </c>
      <c r="AB124" s="53">
        <v>0</v>
      </c>
      <c r="AC124" s="54" t="s">
        <v>166</v>
      </c>
      <c r="AD124" s="54" t="s">
        <v>110</v>
      </c>
      <c r="AE124" s="54" t="s">
        <v>74</v>
      </c>
      <c r="AF124" s="54" t="s">
        <v>174</v>
      </c>
      <c r="AG124" s="54" t="s">
        <v>289</v>
      </c>
      <c r="AH124" s="50"/>
      <c r="AI124" s="50"/>
      <c r="AJ124" s="50"/>
    </row>
    <row r="125" spans="2:36" ht="13" customHeight="1" x14ac:dyDescent="0.2">
      <c r="B125" s="59" t="s">
        <v>294</v>
      </c>
      <c r="C125" s="58" t="s">
        <v>295</v>
      </c>
      <c r="D125" s="57">
        <v>12628378.037305983</v>
      </c>
      <c r="E125" s="57">
        <v>11945432.869999999</v>
      </c>
      <c r="F125" s="57">
        <v>12628378.037305983</v>
      </c>
      <c r="G125" s="57">
        <v>9235712.4781146888</v>
      </c>
      <c r="H125" s="57">
        <v>5767585.769818767</v>
      </c>
      <c r="I125" s="57">
        <v>2698012.19</v>
      </c>
      <c r="J125" s="57">
        <v>5767585.769818767</v>
      </c>
      <c r="K125" s="57">
        <v>2155603.6933658933</v>
      </c>
      <c r="L125" s="57">
        <v>26190458.304592408</v>
      </c>
      <c r="M125" s="57">
        <v>31617620.379999988</v>
      </c>
      <c r="N125" s="57">
        <v>26190458.304592408</v>
      </c>
      <c r="O125" s="57">
        <v>35378807.233659603</v>
      </c>
      <c r="P125" s="57">
        <v>27735491.900000006</v>
      </c>
      <c r="Q125" s="57">
        <v>21963622.149999999</v>
      </c>
      <c r="R125" s="57">
        <v>27735491.900000006</v>
      </c>
      <c r="S125" s="57">
        <v>28515775.772095546</v>
      </c>
      <c r="T125" s="57">
        <v>53925950.204592407</v>
      </c>
      <c r="U125" s="57">
        <v>53581242.529999971</v>
      </c>
      <c r="V125" s="57">
        <v>53925950.204592407</v>
      </c>
      <c r="W125" s="57">
        <v>63894583.005755134</v>
      </c>
      <c r="X125" s="57">
        <v>72255247.345050514</v>
      </c>
      <c r="Y125" s="57">
        <v>72321914.011717185</v>
      </c>
      <c r="Z125" s="57">
        <v>68224687.589999974</v>
      </c>
      <c r="AA125" s="57">
        <v>72321914.011717185</v>
      </c>
      <c r="AB125" s="57">
        <v>75285899.177235708</v>
      </c>
      <c r="AC125" s="54"/>
      <c r="AD125" s="54"/>
      <c r="AE125" s="54"/>
      <c r="AF125" s="54"/>
      <c r="AG125" s="54"/>
      <c r="AH125" s="50"/>
      <c r="AI125" s="50"/>
      <c r="AJ125" s="50"/>
    </row>
    <row r="126" spans="2:36" ht="13" customHeight="1" x14ac:dyDescent="0.2">
      <c r="B126" s="51" t="s">
        <v>296</v>
      </c>
      <c r="C126" s="52" t="s">
        <v>297</v>
      </c>
      <c r="D126" s="53">
        <v>241283.5338893818</v>
      </c>
      <c r="E126" s="53">
        <v>375518.67000000109</v>
      </c>
      <c r="F126" s="53">
        <v>241283.5338893818</v>
      </c>
      <c r="G126" s="53">
        <v>388507.36176600261</v>
      </c>
      <c r="H126" s="53">
        <v>46933.432960538288</v>
      </c>
      <c r="I126" s="53">
        <v>5930.3600000000006</v>
      </c>
      <c r="J126" s="53">
        <v>46933.432960538288</v>
      </c>
      <c r="K126" s="53">
        <v>51880.00774175462</v>
      </c>
      <c r="L126" s="53">
        <v>465955.70021837694</v>
      </c>
      <c r="M126" s="53">
        <v>734012.51999999932</v>
      </c>
      <c r="N126" s="53">
        <v>465955.70021837694</v>
      </c>
      <c r="O126" s="53">
        <v>995551.50346768321</v>
      </c>
      <c r="P126" s="53">
        <v>2741219.4763481454</v>
      </c>
      <c r="Q126" s="53">
        <v>1335103.8800000001</v>
      </c>
      <c r="R126" s="53">
        <v>2741219.4763481454</v>
      </c>
      <c r="S126" s="53">
        <v>1227000</v>
      </c>
      <c r="T126" s="53">
        <v>3207175.1765665226</v>
      </c>
      <c r="U126" s="53">
        <v>2069116.3999999994</v>
      </c>
      <c r="V126" s="53">
        <v>3207175.1765665226</v>
      </c>
      <c r="W126" s="53">
        <v>2222551.5034676832</v>
      </c>
      <c r="X126" s="53">
        <v>3495392.1434164424</v>
      </c>
      <c r="Y126" s="53">
        <v>3495392.1434164424</v>
      </c>
      <c r="Z126" s="53">
        <v>2450565.4300000006</v>
      </c>
      <c r="AA126" s="53">
        <v>3495392.1434164424</v>
      </c>
      <c r="AB126" s="53">
        <v>2662938.8729754402</v>
      </c>
      <c r="AC126" s="54" t="s">
        <v>298</v>
      </c>
      <c r="AD126" s="54" t="s">
        <v>5</v>
      </c>
      <c r="AE126" s="54" t="s">
        <v>46</v>
      </c>
      <c r="AF126" s="54" t="s">
        <v>47</v>
      </c>
      <c r="AG126" s="54" t="s">
        <v>299</v>
      </c>
      <c r="AH126" s="50"/>
      <c r="AI126" s="50"/>
      <c r="AJ126" s="50"/>
    </row>
    <row r="127" spans="2:36" ht="13" customHeight="1" x14ac:dyDescent="0.2">
      <c r="B127" s="51" t="s">
        <v>300</v>
      </c>
      <c r="C127" s="52" t="s">
        <v>301</v>
      </c>
      <c r="D127" s="53">
        <v>2045274.9914770429</v>
      </c>
      <c r="E127" s="53">
        <v>2035351.1100000006</v>
      </c>
      <c r="F127" s="53">
        <v>2045274.9914770429</v>
      </c>
      <c r="G127" s="53">
        <v>1086984.7894764331</v>
      </c>
      <c r="H127" s="53">
        <v>259811.99621837857</v>
      </c>
      <c r="I127" s="53">
        <v>25376.369999999995</v>
      </c>
      <c r="J127" s="53">
        <v>259811.99621837857</v>
      </c>
      <c r="K127" s="53">
        <v>64135.828997989709</v>
      </c>
      <c r="L127" s="53">
        <v>3794549.3267862238</v>
      </c>
      <c r="M127" s="53">
        <v>2034767.7299999974</v>
      </c>
      <c r="N127" s="53">
        <v>3794549.3267862238</v>
      </c>
      <c r="O127" s="53">
        <v>1583231.7880849834</v>
      </c>
      <c r="P127" s="53">
        <v>5701736.4108041571</v>
      </c>
      <c r="Q127" s="53">
        <v>1570560.8499999957</v>
      </c>
      <c r="R127" s="53">
        <v>5701736.4108041571</v>
      </c>
      <c r="S127" s="53">
        <v>3602700</v>
      </c>
      <c r="T127" s="53">
        <v>9496285.73759038</v>
      </c>
      <c r="U127" s="53">
        <v>3605328.5799999931</v>
      </c>
      <c r="V127" s="53">
        <v>9496285.73759038</v>
      </c>
      <c r="W127" s="53">
        <v>5185931.7880849838</v>
      </c>
      <c r="X127" s="53">
        <v>11734706.058619136</v>
      </c>
      <c r="Y127" s="53">
        <v>11801372.7252858</v>
      </c>
      <c r="Z127" s="53">
        <v>5666056.059999994</v>
      </c>
      <c r="AA127" s="53">
        <v>11801372.7252858</v>
      </c>
      <c r="AB127" s="53">
        <v>6337052.4065594068</v>
      </c>
      <c r="AC127" s="54" t="s">
        <v>298</v>
      </c>
      <c r="AD127" s="54" t="s">
        <v>5</v>
      </c>
      <c r="AE127" s="54" t="s">
        <v>46</v>
      </c>
      <c r="AF127" s="54" t="s">
        <v>47</v>
      </c>
      <c r="AG127" s="54" t="s">
        <v>299</v>
      </c>
      <c r="AH127" s="50"/>
      <c r="AI127" s="50"/>
      <c r="AJ127" s="50"/>
    </row>
    <row r="128" spans="2:36" ht="13" customHeight="1" x14ac:dyDescent="0.2">
      <c r="B128" s="51" t="s">
        <v>302</v>
      </c>
      <c r="C128" s="52" t="s">
        <v>303</v>
      </c>
      <c r="D128" s="53">
        <v>180367.04416816495</v>
      </c>
      <c r="E128" s="53">
        <v>166113.0399999996</v>
      </c>
      <c r="F128" s="53">
        <v>180367.04416816495</v>
      </c>
      <c r="G128" s="53">
        <v>151412.88940831259</v>
      </c>
      <c r="H128" s="53">
        <v>24449.753812737199</v>
      </c>
      <c r="I128" s="53">
        <v>2418.8500000000004</v>
      </c>
      <c r="J128" s="53">
        <v>24449.753812737199</v>
      </c>
      <c r="K128" s="53">
        <v>13597.019875838618</v>
      </c>
      <c r="L128" s="53">
        <v>341961.20512729004</v>
      </c>
      <c r="M128" s="53">
        <v>136438.96999999994</v>
      </c>
      <c r="N128" s="53">
        <v>341961.20512729004</v>
      </c>
      <c r="O128" s="53">
        <v>359330.86190582888</v>
      </c>
      <c r="P128" s="53">
        <v>877190.23243140895</v>
      </c>
      <c r="Q128" s="53">
        <v>141377.78</v>
      </c>
      <c r="R128" s="53">
        <v>877190.23243140895</v>
      </c>
      <c r="S128" s="53">
        <v>407000.00000000006</v>
      </c>
      <c r="T128" s="53">
        <v>1219151.4375586989</v>
      </c>
      <c r="U128" s="53">
        <v>277816.74999999994</v>
      </c>
      <c r="V128" s="53">
        <v>1219151.4375586989</v>
      </c>
      <c r="W128" s="53">
        <v>766330.86190582893</v>
      </c>
      <c r="X128" s="53">
        <v>1423968.2355396012</v>
      </c>
      <c r="Y128" s="53">
        <v>1423968.2355396012</v>
      </c>
      <c r="Z128" s="53">
        <v>446348.63999999955</v>
      </c>
      <c r="AA128" s="53">
        <v>1423968.2355396012</v>
      </c>
      <c r="AB128" s="53">
        <v>931340.77118998021</v>
      </c>
      <c r="AC128" s="54" t="s">
        <v>298</v>
      </c>
      <c r="AD128" s="54" t="s">
        <v>5</v>
      </c>
      <c r="AE128" s="54" t="s">
        <v>46</v>
      </c>
      <c r="AF128" s="54" t="s">
        <v>47</v>
      </c>
      <c r="AG128" s="54" t="s">
        <v>299</v>
      </c>
      <c r="AH128" s="50"/>
      <c r="AI128" s="50"/>
      <c r="AJ128" s="50"/>
    </row>
    <row r="129" spans="2:36" ht="13" customHeight="1" x14ac:dyDescent="0.2">
      <c r="B129" s="51" t="s">
        <v>304</v>
      </c>
      <c r="C129" s="52" t="s">
        <v>305</v>
      </c>
      <c r="D129" s="53">
        <v>513008.04627122439</v>
      </c>
      <c r="E129" s="53">
        <v>438164.06000000046</v>
      </c>
      <c r="F129" s="53">
        <v>513008.04627122439</v>
      </c>
      <c r="G129" s="53">
        <v>346876.72578766133</v>
      </c>
      <c r="H129" s="53">
        <v>74147.134430802209</v>
      </c>
      <c r="I129" s="53">
        <v>5427.18</v>
      </c>
      <c r="J129" s="53">
        <v>74147.134430802209</v>
      </c>
      <c r="K129" s="53">
        <v>22673.780340084792</v>
      </c>
      <c r="L129" s="53">
        <v>968022.27072444593</v>
      </c>
      <c r="M129" s="53">
        <v>427726.53999999946</v>
      </c>
      <c r="N129" s="53">
        <v>968022.27072444593</v>
      </c>
      <c r="O129" s="53">
        <v>585973.17165466561</v>
      </c>
      <c r="P129" s="53">
        <v>1644731.6858088898</v>
      </c>
      <c r="Q129" s="53">
        <v>-513324.54000000004</v>
      </c>
      <c r="R129" s="53">
        <v>1644731.6858088898</v>
      </c>
      <c r="S129" s="53">
        <v>1097000</v>
      </c>
      <c r="T129" s="53">
        <v>2612753.9565333356</v>
      </c>
      <c r="U129" s="53">
        <v>-85598.000000000582</v>
      </c>
      <c r="V129" s="53">
        <v>2612753.9565333356</v>
      </c>
      <c r="W129" s="53">
        <v>1682973.1716546656</v>
      </c>
      <c r="X129" s="53">
        <v>3199909.1372353621</v>
      </c>
      <c r="Y129" s="53">
        <v>3199909.1372353625</v>
      </c>
      <c r="Z129" s="53">
        <v>357993.23999999987</v>
      </c>
      <c r="AA129" s="53">
        <v>3199909.1372353625</v>
      </c>
      <c r="AB129" s="53">
        <v>2052523.6777824117</v>
      </c>
      <c r="AC129" s="54" t="s">
        <v>298</v>
      </c>
      <c r="AD129" s="54" t="s">
        <v>5</v>
      </c>
      <c r="AE129" s="54" t="s">
        <v>46</v>
      </c>
      <c r="AF129" s="54" t="s">
        <v>47</v>
      </c>
      <c r="AG129" s="54" t="s">
        <v>299</v>
      </c>
      <c r="AH129" s="50"/>
      <c r="AI129" s="50"/>
      <c r="AJ129" s="50"/>
    </row>
    <row r="130" spans="2:36" ht="13" customHeight="1" x14ac:dyDescent="0.2">
      <c r="B130" s="51" t="s">
        <v>306</v>
      </c>
      <c r="C130" s="52" t="s">
        <v>307</v>
      </c>
      <c r="D130" s="53">
        <v>1091770.6088051612</v>
      </c>
      <c r="E130" s="53">
        <v>1193548.4800000004</v>
      </c>
      <c r="F130" s="53">
        <v>1091770.6088051612</v>
      </c>
      <c r="G130" s="53">
        <v>425788.64967431128</v>
      </c>
      <c r="H130" s="53">
        <v>638839.15356980287</v>
      </c>
      <c r="I130" s="53">
        <v>498267.44000000006</v>
      </c>
      <c r="J130" s="53">
        <v>638839.15356980287</v>
      </c>
      <c r="K130" s="53">
        <v>132410.95597676872</v>
      </c>
      <c r="L130" s="53">
        <v>1995793.1300336565</v>
      </c>
      <c r="M130" s="53">
        <v>4678522.5800000103</v>
      </c>
      <c r="N130" s="53">
        <v>1995793.1300336565</v>
      </c>
      <c r="O130" s="53">
        <v>2203346.9382778313</v>
      </c>
      <c r="P130" s="53">
        <v>1774131.8217909453</v>
      </c>
      <c r="Q130" s="53">
        <v>4440501.8999999994</v>
      </c>
      <c r="R130" s="53">
        <v>1774131.8217909453</v>
      </c>
      <c r="S130" s="53">
        <v>5986567.9244098132</v>
      </c>
      <c r="T130" s="53">
        <v>3769924.9518246017</v>
      </c>
      <c r="U130" s="53">
        <v>9119024.4800000098</v>
      </c>
      <c r="V130" s="53">
        <v>3769924.9518246017</v>
      </c>
      <c r="W130" s="53">
        <v>8189914.8626876445</v>
      </c>
      <c r="X130" s="53">
        <v>5500534.7141995654</v>
      </c>
      <c r="Y130" s="53">
        <v>5500534.7141995654</v>
      </c>
      <c r="Z130" s="53">
        <v>10810840.40000001</v>
      </c>
      <c r="AA130" s="53">
        <v>5500534.7141995654</v>
      </c>
      <c r="AB130" s="53">
        <v>8748114.4683387242</v>
      </c>
      <c r="AC130" s="54" t="s">
        <v>308</v>
      </c>
      <c r="AD130" s="54" t="s">
        <v>5</v>
      </c>
      <c r="AE130" s="54" t="s">
        <v>46</v>
      </c>
      <c r="AF130" s="54" t="s">
        <v>47</v>
      </c>
      <c r="AG130" s="54" t="s">
        <v>309</v>
      </c>
      <c r="AH130" s="50"/>
      <c r="AI130" s="50"/>
      <c r="AJ130" s="50"/>
    </row>
    <row r="131" spans="2:36" ht="13" customHeight="1" x14ac:dyDescent="0.2">
      <c r="B131" s="51" t="s">
        <v>310</v>
      </c>
      <c r="C131" s="52" t="s">
        <v>311</v>
      </c>
      <c r="D131" s="53">
        <v>635659.39811620314</v>
      </c>
      <c r="E131" s="53">
        <v>496535.23999999964</v>
      </c>
      <c r="F131" s="53">
        <v>635659.39811620314</v>
      </c>
      <c r="G131" s="53">
        <v>1170037.0897894495</v>
      </c>
      <c r="H131" s="53">
        <v>444576.14503628126</v>
      </c>
      <c r="I131" s="53">
        <v>271011.22999999986</v>
      </c>
      <c r="J131" s="53">
        <v>444576.14503628126</v>
      </c>
      <c r="K131" s="53">
        <v>466299.06359963742</v>
      </c>
      <c r="L131" s="53">
        <v>1683767.0548211047</v>
      </c>
      <c r="M131" s="53">
        <v>6741220.2600000007</v>
      </c>
      <c r="N131" s="53">
        <v>1683767.0548211047</v>
      </c>
      <c r="O131" s="53">
        <v>8271010.3600238087</v>
      </c>
      <c r="P131" s="53">
        <v>0</v>
      </c>
      <c r="Q131" s="53">
        <v>0</v>
      </c>
      <c r="R131" s="53">
        <v>0</v>
      </c>
      <c r="S131" s="53">
        <v>0</v>
      </c>
      <c r="T131" s="53">
        <v>1683767.0548211047</v>
      </c>
      <c r="U131" s="53">
        <v>6741220.2600000007</v>
      </c>
      <c r="V131" s="53">
        <v>1683767.0548211047</v>
      </c>
      <c r="W131" s="53">
        <v>8271010.3600238087</v>
      </c>
      <c r="X131" s="53">
        <v>2764002.5979735889</v>
      </c>
      <c r="Y131" s="53">
        <v>2764002.5979735889</v>
      </c>
      <c r="Z131" s="53">
        <v>7508766.7299999995</v>
      </c>
      <c r="AA131" s="53">
        <v>2764002.5979735889</v>
      </c>
      <c r="AB131" s="53">
        <v>9907346.5134128965</v>
      </c>
      <c r="AC131" s="54" t="s">
        <v>308</v>
      </c>
      <c r="AD131" s="54" t="s">
        <v>5</v>
      </c>
      <c r="AE131" s="54" t="s">
        <v>74</v>
      </c>
      <c r="AF131" s="54" t="s">
        <v>47</v>
      </c>
      <c r="AG131" s="54" t="s">
        <v>309</v>
      </c>
      <c r="AH131" s="50"/>
      <c r="AI131" s="50"/>
      <c r="AJ131" s="50"/>
    </row>
    <row r="132" spans="2:36" ht="13" customHeight="1" x14ac:dyDescent="0.2">
      <c r="B132" s="51" t="s">
        <v>312</v>
      </c>
      <c r="C132" s="52" t="s">
        <v>313</v>
      </c>
      <c r="D132" s="53">
        <v>699687.23290619534</v>
      </c>
      <c r="E132" s="53">
        <v>607035.76000000129</v>
      </c>
      <c r="F132" s="53">
        <v>699687.23290619534</v>
      </c>
      <c r="G132" s="53">
        <v>462752.14303093514</v>
      </c>
      <c r="H132" s="53">
        <v>326099.3061634294</v>
      </c>
      <c r="I132" s="53">
        <v>211030.31</v>
      </c>
      <c r="J132" s="53">
        <v>326099.3061634294</v>
      </c>
      <c r="K132" s="53">
        <v>97602.704889217086</v>
      </c>
      <c r="L132" s="53">
        <v>1314575.5845558669</v>
      </c>
      <c r="M132" s="53">
        <v>1612486.4699999955</v>
      </c>
      <c r="N132" s="53">
        <v>1314575.5845558669</v>
      </c>
      <c r="O132" s="53">
        <v>1967876.3547530563</v>
      </c>
      <c r="P132" s="53">
        <v>1240938.7986004236</v>
      </c>
      <c r="Q132" s="53">
        <v>1783296.7599999995</v>
      </c>
      <c r="R132" s="53">
        <v>1240938.7986004236</v>
      </c>
      <c r="S132" s="53">
        <v>1240999.9999999998</v>
      </c>
      <c r="T132" s="53">
        <v>2555514.3831562903</v>
      </c>
      <c r="U132" s="53">
        <v>3395783.2299999949</v>
      </c>
      <c r="V132" s="53">
        <v>2555514.3831562903</v>
      </c>
      <c r="W132" s="53">
        <v>3208876.3547530561</v>
      </c>
      <c r="X132" s="53">
        <v>3581300.9222259154</v>
      </c>
      <c r="Y132" s="53">
        <v>3581300.9222259149</v>
      </c>
      <c r="Z132" s="53">
        <v>4213849.2999999961</v>
      </c>
      <c r="AA132" s="53">
        <v>3581300.9222259149</v>
      </c>
      <c r="AB132" s="53">
        <v>3769231.202673208</v>
      </c>
      <c r="AC132" s="54" t="s">
        <v>308</v>
      </c>
      <c r="AD132" s="54" t="s">
        <v>5</v>
      </c>
      <c r="AE132" s="54" t="s">
        <v>46</v>
      </c>
      <c r="AF132" s="54" t="s">
        <v>47</v>
      </c>
      <c r="AG132" s="54" t="s">
        <v>314</v>
      </c>
      <c r="AH132" s="50"/>
      <c r="AI132" s="50"/>
      <c r="AJ132" s="50"/>
    </row>
    <row r="133" spans="2:36" ht="13" customHeight="1" x14ac:dyDescent="0.2">
      <c r="B133" s="51" t="s">
        <v>315</v>
      </c>
      <c r="C133" s="52" t="s">
        <v>316</v>
      </c>
      <c r="D133" s="53">
        <v>1303323.2103063455</v>
      </c>
      <c r="E133" s="53">
        <v>1622559.46</v>
      </c>
      <c r="F133" s="53">
        <v>1303323.2103063455</v>
      </c>
      <c r="G133" s="53">
        <v>934305.7909358975</v>
      </c>
      <c r="H133" s="53">
        <v>822836.64101822348</v>
      </c>
      <c r="I133" s="53">
        <v>209543.57000000007</v>
      </c>
      <c r="J133" s="53">
        <v>822836.64101822348</v>
      </c>
      <c r="K133" s="53">
        <v>124880.7897547906</v>
      </c>
      <c r="L133" s="53">
        <v>2651522.8179830192</v>
      </c>
      <c r="M133" s="53">
        <v>2484822.5900000017</v>
      </c>
      <c r="N133" s="53">
        <v>2651522.8179830192</v>
      </c>
      <c r="O133" s="53">
        <v>2613340.3365781531</v>
      </c>
      <c r="P133" s="53">
        <v>4484324.9999999981</v>
      </c>
      <c r="Q133" s="53">
        <v>2403531.9399999985</v>
      </c>
      <c r="R133" s="53">
        <v>4484324.9999999981</v>
      </c>
      <c r="S133" s="53">
        <v>2500000</v>
      </c>
      <c r="T133" s="53">
        <v>7135847.8179830173</v>
      </c>
      <c r="U133" s="53">
        <v>4888354.53</v>
      </c>
      <c r="V133" s="53">
        <v>7135847.8179830173</v>
      </c>
      <c r="W133" s="53">
        <v>5113340.3365781531</v>
      </c>
      <c r="X133" s="53">
        <v>9262007.6693075858</v>
      </c>
      <c r="Y133" s="53">
        <v>9262007.6693075858</v>
      </c>
      <c r="Z133" s="53">
        <v>6720457.5600000005</v>
      </c>
      <c r="AA133" s="53">
        <v>9262007.6693075858</v>
      </c>
      <c r="AB133" s="53">
        <v>6172526.9172688406</v>
      </c>
      <c r="AC133" s="54" t="s">
        <v>308</v>
      </c>
      <c r="AD133" s="54" t="s">
        <v>5</v>
      </c>
      <c r="AE133" s="54" t="s">
        <v>46</v>
      </c>
      <c r="AF133" s="54" t="s">
        <v>47</v>
      </c>
      <c r="AG133" s="54" t="s">
        <v>314</v>
      </c>
      <c r="AH133" s="50"/>
      <c r="AI133" s="50"/>
      <c r="AJ133" s="50"/>
    </row>
    <row r="134" spans="2:36" ht="13" customHeight="1" x14ac:dyDescent="0.2">
      <c r="B134" s="51" t="s">
        <v>317</v>
      </c>
      <c r="C134" s="52" t="s">
        <v>318</v>
      </c>
      <c r="D134" s="53">
        <v>750289.98760657967</v>
      </c>
      <c r="E134" s="53">
        <v>590360.47999999928</v>
      </c>
      <c r="F134" s="53">
        <v>750289.98760657967</v>
      </c>
      <c r="G134" s="53">
        <v>377548.21926283021</v>
      </c>
      <c r="H134" s="53">
        <v>422733.48273018788</v>
      </c>
      <c r="I134" s="53">
        <v>155181.78000000012</v>
      </c>
      <c r="J134" s="53">
        <v>422733.48273018788</v>
      </c>
      <c r="K134" s="53">
        <v>39254.304927440564</v>
      </c>
      <c r="L134" s="53">
        <v>1652310.9625481861</v>
      </c>
      <c r="M134" s="53">
        <v>1166609.9399999965</v>
      </c>
      <c r="N134" s="53">
        <v>1652310.9625481861</v>
      </c>
      <c r="O134" s="53">
        <v>890774.14828015293</v>
      </c>
      <c r="P134" s="53">
        <v>1021157.7920033385</v>
      </c>
      <c r="Q134" s="53">
        <v>1218680.92</v>
      </c>
      <c r="R134" s="53">
        <v>1021157.7920033385</v>
      </c>
      <c r="S134" s="53">
        <v>1321000</v>
      </c>
      <c r="T134" s="53">
        <v>2673468.7545515243</v>
      </c>
      <c r="U134" s="53">
        <v>2385290.8599999966</v>
      </c>
      <c r="V134" s="53">
        <v>2673468.7545515243</v>
      </c>
      <c r="W134" s="53">
        <v>2211774.1482801531</v>
      </c>
      <c r="X134" s="53">
        <v>3846492.2248882921</v>
      </c>
      <c r="Y134" s="53">
        <v>3846492.2248882921</v>
      </c>
      <c r="Z134" s="53">
        <v>3130833.1199999964</v>
      </c>
      <c r="AA134" s="53">
        <v>3846492.2248882921</v>
      </c>
      <c r="AB134" s="53">
        <v>2628576.6724704234</v>
      </c>
      <c r="AC134" s="54" t="s">
        <v>308</v>
      </c>
      <c r="AD134" s="54" t="s">
        <v>5</v>
      </c>
      <c r="AE134" s="54" t="s">
        <v>46</v>
      </c>
      <c r="AF134" s="54" t="s">
        <v>47</v>
      </c>
      <c r="AG134" s="54" t="s">
        <v>314</v>
      </c>
      <c r="AH134" s="50"/>
      <c r="AI134" s="50"/>
      <c r="AJ134" s="50"/>
    </row>
    <row r="135" spans="2:36" ht="13" customHeight="1" x14ac:dyDescent="0.2">
      <c r="B135" s="51" t="s">
        <v>319</v>
      </c>
      <c r="C135" s="52" t="s">
        <v>320</v>
      </c>
      <c r="D135" s="53">
        <v>635591.17709140643</v>
      </c>
      <c r="E135" s="53">
        <v>478332.63000000006</v>
      </c>
      <c r="F135" s="53">
        <v>635591.17709140643</v>
      </c>
      <c r="G135" s="53">
        <v>340183.39701423567</v>
      </c>
      <c r="H135" s="53">
        <v>357584.12524180248</v>
      </c>
      <c r="I135" s="53">
        <v>102167.53000000001</v>
      </c>
      <c r="J135" s="53">
        <v>357584.12524180248</v>
      </c>
      <c r="K135" s="53">
        <v>49033.174173418127</v>
      </c>
      <c r="L135" s="53">
        <v>1375027.071975983</v>
      </c>
      <c r="M135" s="53">
        <v>917449.60999999894</v>
      </c>
      <c r="N135" s="53">
        <v>1375027.071975983</v>
      </c>
      <c r="O135" s="53">
        <v>1089284.3376055565</v>
      </c>
      <c r="P135" s="53">
        <v>826209.48625724297</v>
      </c>
      <c r="Q135" s="53">
        <v>1313235.6400000001</v>
      </c>
      <c r="R135" s="53">
        <v>826209.48625724297</v>
      </c>
      <c r="S135" s="53">
        <v>1226000</v>
      </c>
      <c r="T135" s="53">
        <v>2201236.5582332257</v>
      </c>
      <c r="U135" s="53">
        <v>2230685.2499999991</v>
      </c>
      <c r="V135" s="53">
        <v>2201236.5582332257</v>
      </c>
      <c r="W135" s="53">
        <v>2315284.3376055565</v>
      </c>
      <c r="X135" s="53">
        <v>3194411.8605664349</v>
      </c>
      <c r="Y135" s="53">
        <v>3194411.8605664345</v>
      </c>
      <c r="Z135" s="53">
        <v>2811185.4099999988</v>
      </c>
      <c r="AA135" s="53">
        <v>3194411.8605664345</v>
      </c>
      <c r="AB135" s="53">
        <v>2704500.9087932101</v>
      </c>
      <c r="AC135" s="54" t="s">
        <v>308</v>
      </c>
      <c r="AD135" s="54" t="s">
        <v>5</v>
      </c>
      <c r="AE135" s="54" t="s">
        <v>46</v>
      </c>
      <c r="AF135" s="54" t="s">
        <v>47</v>
      </c>
      <c r="AG135" s="54" t="s">
        <v>314</v>
      </c>
      <c r="AH135" s="50"/>
      <c r="AI135" s="50"/>
      <c r="AJ135" s="50"/>
    </row>
    <row r="136" spans="2:36" ht="13" customHeight="1" x14ac:dyDescent="0.2">
      <c r="B136" s="51" t="s">
        <v>321</v>
      </c>
      <c r="C136" s="52" t="s">
        <v>322</v>
      </c>
      <c r="D136" s="53">
        <v>75774.246206041717</v>
      </c>
      <c r="E136" s="53">
        <v>71107.099999999933</v>
      </c>
      <c r="F136" s="53">
        <v>75774.246206041717</v>
      </c>
      <c r="G136" s="53">
        <v>64748.947747948849</v>
      </c>
      <c r="H136" s="53">
        <v>61035.796481072684</v>
      </c>
      <c r="I136" s="53">
        <v>18681.770000000015</v>
      </c>
      <c r="J136" s="53">
        <v>61035.796481072684</v>
      </c>
      <c r="K136" s="53">
        <v>7010.2820723248233</v>
      </c>
      <c r="L136" s="53">
        <v>223022.53506914212</v>
      </c>
      <c r="M136" s="53">
        <v>172004.25999999975</v>
      </c>
      <c r="N136" s="53">
        <v>223022.53506914212</v>
      </c>
      <c r="O136" s="53">
        <v>144259.10760078469</v>
      </c>
      <c r="P136" s="53">
        <v>85481.331385726167</v>
      </c>
      <c r="Q136" s="53">
        <v>174213.49</v>
      </c>
      <c r="R136" s="53">
        <v>85481.331385726167</v>
      </c>
      <c r="S136" s="53">
        <v>115000</v>
      </c>
      <c r="T136" s="53">
        <v>308503.86645486829</v>
      </c>
      <c r="U136" s="53">
        <v>346217.74999999977</v>
      </c>
      <c r="V136" s="53">
        <v>308503.86645486829</v>
      </c>
      <c r="W136" s="53">
        <v>259259.10760078469</v>
      </c>
      <c r="X136" s="53">
        <v>445313.90914198267</v>
      </c>
      <c r="Y136" s="53">
        <v>445313.90914198267</v>
      </c>
      <c r="Z136" s="53">
        <v>436006.6199999997</v>
      </c>
      <c r="AA136" s="53">
        <v>445313.90914198267</v>
      </c>
      <c r="AB136" s="53">
        <v>331018.33742105839</v>
      </c>
      <c r="AC136" s="54" t="s">
        <v>308</v>
      </c>
      <c r="AD136" s="54" t="s">
        <v>5</v>
      </c>
      <c r="AE136" s="54" t="s">
        <v>46</v>
      </c>
      <c r="AF136" s="54" t="s">
        <v>47</v>
      </c>
      <c r="AG136" s="54" t="s">
        <v>314</v>
      </c>
      <c r="AH136" s="50"/>
      <c r="AI136" s="50"/>
      <c r="AJ136" s="50"/>
    </row>
    <row r="137" spans="2:36" ht="13" customHeight="1" x14ac:dyDescent="0.2">
      <c r="B137" s="51" t="s">
        <v>323</v>
      </c>
      <c r="C137" s="52" t="s">
        <v>324</v>
      </c>
      <c r="D137" s="53">
        <v>294899.17387147795</v>
      </c>
      <c r="E137" s="53">
        <v>231504.13999999966</v>
      </c>
      <c r="F137" s="53">
        <v>294899.17387147795</v>
      </c>
      <c r="G137" s="53">
        <v>167830.17274188332</v>
      </c>
      <c r="H137" s="53">
        <v>126896.74174465686</v>
      </c>
      <c r="I137" s="53">
        <v>43081.889999999956</v>
      </c>
      <c r="J137" s="53">
        <v>126896.74174465686</v>
      </c>
      <c r="K137" s="53">
        <v>31823.038163399178</v>
      </c>
      <c r="L137" s="53">
        <v>611693.51491974876</v>
      </c>
      <c r="M137" s="53">
        <v>564000.99999999895</v>
      </c>
      <c r="N137" s="53">
        <v>611693.51491974876</v>
      </c>
      <c r="O137" s="53">
        <v>649208.2401578438</v>
      </c>
      <c r="P137" s="53">
        <v>301254.00000000006</v>
      </c>
      <c r="Q137" s="53">
        <v>340715.04</v>
      </c>
      <c r="R137" s="53">
        <v>301254.00000000006</v>
      </c>
      <c r="S137" s="53">
        <v>450999.99999999977</v>
      </c>
      <c r="T137" s="53">
        <v>912947.51491974876</v>
      </c>
      <c r="U137" s="53">
        <v>904716.03999999887</v>
      </c>
      <c r="V137" s="53">
        <v>912947.51491974876</v>
      </c>
      <c r="W137" s="53">
        <v>1100208.2401578436</v>
      </c>
      <c r="X137" s="53">
        <v>1334743.4305358836</v>
      </c>
      <c r="Y137" s="53">
        <v>1334743.4305358836</v>
      </c>
      <c r="Z137" s="53">
        <v>1179302.0699999984</v>
      </c>
      <c r="AA137" s="53">
        <v>1334743.4305358836</v>
      </c>
      <c r="AB137" s="53">
        <v>1299861.4510631259</v>
      </c>
      <c r="AC137" s="54" t="s">
        <v>308</v>
      </c>
      <c r="AD137" s="54" t="s">
        <v>5</v>
      </c>
      <c r="AE137" s="54" t="s">
        <v>46</v>
      </c>
      <c r="AF137" s="54" t="s">
        <v>47</v>
      </c>
      <c r="AG137" s="54" t="s">
        <v>314</v>
      </c>
      <c r="AH137" s="50"/>
      <c r="AI137" s="50"/>
      <c r="AJ137" s="50"/>
    </row>
    <row r="138" spans="2:36" ht="13" customHeight="1" x14ac:dyDescent="0.2">
      <c r="B138" s="51" t="s">
        <v>325</v>
      </c>
      <c r="C138" s="52" t="s">
        <v>326</v>
      </c>
      <c r="D138" s="53">
        <v>67471.344768767391</v>
      </c>
      <c r="E138" s="53">
        <v>82708.269999999902</v>
      </c>
      <c r="F138" s="53">
        <v>67471.344768767391</v>
      </c>
      <c r="G138" s="53">
        <v>74006.995689330841</v>
      </c>
      <c r="H138" s="53">
        <v>34346.502482755255</v>
      </c>
      <c r="I138" s="53">
        <v>23864.890000000003</v>
      </c>
      <c r="J138" s="53">
        <v>34346.502482755255</v>
      </c>
      <c r="K138" s="53">
        <v>14674.770527779909</v>
      </c>
      <c r="L138" s="53">
        <v>148278.43920866301</v>
      </c>
      <c r="M138" s="53">
        <v>340066.20999999921</v>
      </c>
      <c r="N138" s="53">
        <v>148278.43920866301</v>
      </c>
      <c r="O138" s="53">
        <v>378806.84835361189</v>
      </c>
      <c r="P138" s="53">
        <v>72409.370705691079</v>
      </c>
      <c r="Q138" s="53">
        <v>179951.8</v>
      </c>
      <c r="R138" s="53">
        <v>72409.370705691079</v>
      </c>
      <c r="S138" s="53">
        <v>172000.00000000003</v>
      </c>
      <c r="T138" s="53">
        <v>220687.80991435409</v>
      </c>
      <c r="U138" s="53">
        <v>520018.00999999919</v>
      </c>
      <c r="V138" s="53">
        <v>220687.80991435409</v>
      </c>
      <c r="W138" s="53">
        <v>550806.84835361189</v>
      </c>
      <c r="X138" s="53">
        <v>322505.65716587671</v>
      </c>
      <c r="Y138" s="53">
        <v>322505.65716587671</v>
      </c>
      <c r="Z138" s="53">
        <v>626591.16999999911</v>
      </c>
      <c r="AA138" s="53">
        <v>322505.65716587671</v>
      </c>
      <c r="AB138" s="53">
        <v>639488.61457072268</v>
      </c>
      <c r="AC138" s="54" t="s">
        <v>308</v>
      </c>
      <c r="AD138" s="54" t="s">
        <v>5</v>
      </c>
      <c r="AE138" s="54" t="s">
        <v>46</v>
      </c>
      <c r="AF138" s="54" t="s">
        <v>47</v>
      </c>
      <c r="AG138" s="54" t="s">
        <v>314</v>
      </c>
      <c r="AH138" s="50"/>
      <c r="AI138" s="50"/>
      <c r="AJ138" s="50"/>
    </row>
    <row r="139" spans="2:36" ht="13" customHeight="1" x14ac:dyDescent="0.2">
      <c r="B139" s="51" t="s">
        <v>327</v>
      </c>
      <c r="C139" s="52" t="s">
        <v>328</v>
      </c>
      <c r="D139" s="53">
        <v>101248.91378480136</v>
      </c>
      <c r="E139" s="53">
        <v>94790.540000000066</v>
      </c>
      <c r="F139" s="53">
        <v>101248.91378480136</v>
      </c>
      <c r="G139" s="53">
        <v>70385.495759720652</v>
      </c>
      <c r="H139" s="53">
        <v>47744.535326724414</v>
      </c>
      <c r="I139" s="53">
        <v>25910.100000000024</v>
      </c>
      <c r="J139" s="53">
        <v>47744.535326724414</v>
      </c>
      <c r="K139" s="53">
        <v>10370.438527779892</v>
      </c>
      <c r="L139" s="53">
        <v>213199.35079049791</v>
      </c>
      <c r="M139" s="53">
        <v>261928.92999999988</v>
      </c>
      <c r="N139" s="53">
        <v>213199.35079049791</v>
      </c>
      <c r="O139" s="53">
        <v>246444.46120469464</v>
      </c>
      <c r="P139" s="53">
        <v>187439.38879521427</v>
      </c>
      <c r="Q139" s="53">
        <v>136696.4</v>
      </c>
      <c r="R139" s="53">
        <v>187439.38879521427</v>
      </c>
      <c r="S139" s="53">
        <v>212000</v>
      </c>
      <c r="T139" s="53">
        <v>400638.7395857122</v>
      </c>
      <c r="U139" s="53">
        <v>398625.32999999984</v>
      </c>
      <c r="V139" s="53">
        <v>400638.7395857122</v>
      </c>
      <c r="W139" s="53">
        <v>458444.46120469464</v>
      </c>
      <c r="X139" s="53">
        <v>549632.18869723799</v>
      </c>
      <c r="Y139" s="53">
        <v>549632.18869723799</v>
      </c>
      <c r="Z139" s="53">
        <v>519325.97</v>
      </c>
      <c r="AA139" s="53">
        <v>549632.18869723799</v>
      </c>
      <c r="AB139" s="53">
        <v>539200.39549219515</v>
      </c>
      <c r="AC139" s="54" t="s">
        <v>308</v>
      </c>
      <c r="AD139" s="54" t="s">
        <v>5</v>
      </c>
      <c r="AE139" s="54" t="s">
        <v>46</v>
      </c>
      <c r="AF139" s="54" t="s">
        <v>47</v>
      </c>
      <c r="AG139" s="54" t="s">
        <v>314</v>
      </c>
      <c r="AH139" s="50"/>
      <c r="AI139" s="50"/>
      <c r="AJ139" s="50"/>
    </row>
    <row r="140" spans="2:36" ht="13" customHeight="1" x14ac:dyDescent="0.2">
      <c r="B140" s="51" t="s">
        <v>329</v>
      </c>
      <c r="C140" s="52" t="s">
        <v>330</v>
      </c>
      <c r="D140" s="53">
        <v>307844.05570540711</v>
      </c>
      <c r="E140" s="53">
        <v>268317.89999999991</v>
      </c>
      <c r="F140" s="53">
        <v>307844.05570540711</v>
      </c>
      <c r="G140" s="53">
        <v>221623.58223345206</v>
      </c>
      <c r="H140" s="53">
        <v>139028.80268310761</v>
      </c>
      <c r="I140" s="53">
        <v>53056.720000000008</v>
      </c>
      <c r="J140" s="53">
        <v>139028.80268310761</v>
      </c>
      <c r="K140" s="53">
        <v>45630.345397592129</v>
      </c>
      <c r="L140" s="53">
        <v>678366.08938376606</v>
      </c>
      <c r="M140" s="53">
        <v>645361.80999999866</v>
      </c>
      <c r="N140" s="53">
        <v>678366.08938376606</v>
      </c>
      <c r="O140" s="53">
        <v>930841.05230218405</v>
      </c>
      <c r="P140" s="53">
        <v>431671.24843777297</v>
      </c>
      <c r="Q140" s="53">
        <v>507679.76</v>
      </c>
      <c r="R140" s="53">
        <v>431671.24843777297</v>
      </c>
      <c r="S140" s="53">
        <v>432000</v>
      </c>
      <c r="T140" s="53">
        <v>1110037.337821539</v>
      </c>
      <c r="U140" s="53">
        <v>1153041.5699999987</v>
      </c>
      <c r="V140" s="53">
        <v>1110037.337821539</v>
      </c>
      <c r="W140" s="53">
        <v>1362841.052302184</v>
      </c>
      <c r="X140" s="53">
        <v>1556910.1962100537</v>
      </c>
      <c r="Y140" s="53">
        <v>1556910.1962100537</v>
      </c>
      <c r="Z140" s="53">
        <v>1474416.1899999985</v>
      </c>
      <c r="AA140" s="53">
        <v>1556910.1962100537</v>
      </c>
      <c r="AB140" s="53">
        <v>1630094.9799332281</v>
      </c>
      <c r="AC140" s="54" t="s">
        <v>308</v>
      </c>
      <c r="AD140" s="54" t="s">
        <v>5</v>
      </c>
      <c r="AE140" s="54" t="s">
        <v>46</v>
      </c>
      <c r="AF140" s="54" t="s">
        <v>47</v>
      </c>
      <c r="AG140" s="54" t="s">
        <v>314</v>
      </c>
      <c r="AH140" s="50"/>
      <c r="AI140" s="50"/>
      <c r="AJ140" s="50"/>
    </row>
    <row r="141" spans="2:36" ht="13" customHeight="1" x14ac:dyDescent="0.2">
      <c r="B141" s="51" t="s">
        <v>331</v>
      </c>
      <c r="C141" s="52" t="s">
        <v>332</v>
      </c>
      <c r="D141" s="53">
        <v>207595.98333663712</v>
      </c>
      <c r="E141" s="53">
        <v>195214.61999999997</v>
      </c>
      <c r="F141" s="53">
        <v>207595.98333663712</v>
      </c>
      <c r="G141" s="53">
        <v>140971.20697964067</v>
      </c>
      <c r="H141" s="53">
        <v>88769.504387699824</v>
      </c>
      <c r="I141" s="53">
        <v>17906.539999999986</v>
      </c>
      <c r="J141" s="53">
        <v>88769.504387699824</v>
      </c>
      <c r="K141" s="53">
        <v>30370.750624952132</v>
      </c>
      <c r="L141" s="53">
        <v>417212.55151570396</v>
      </c>
      <c r="M141" s="53">
        <v>358444.80999999872</v>
      </c>
      <c r="N141" s="53">
        <v>417212.55151570396</v>
      </c>
      <c r="O141" s="53">
        <v>652266.76880908967</v>
      </c>
      <c r="P141" s="53">
        <v>223262.22634254766</v>
      </c>
      <c r="Q141" s="53">
        <v>306654.12999999995</v>
      </c>
      <c r="R141" s="53">
        <v>223262.22634254766</v>
      </c>
      <c r="S141" s="53">
        <v>242999.99999999991</v>
      </c>
      <c r="T141" s="53">
        <v>640474.77785825159</v>
      </c>
      <c r="U141" s="53">
        <v>665098.93999999866</v>
      </c>
      <c r="V141" s="53">
        <v>640474.77785825159</v>
      </c>
      <c r="W141" s="53">
        <v>895266.76880908955</v>
      </c>
      <c r="X141" s="53">
        <v>936840.2655825885</v>
      </c>
      <c r="Y141" s="53">
        <v>936840.26558258862</v>
      </c>
      <c r="Z141" s="53">
        <v>878220.0999999987</v>
      </c>
      <c r="AA141" s="53">
        <v>936840.26558258862</v>
      </c>
      <c r="AB141" s="53">
        <v>1066608.7264136823</v>
      </c>
      <c r="AC141" s="54" t="s">
        <v>308</v>
      </c>
      <c r="AD141" s="54" t="s">
        <v>5</v>
      </c>
      <c r="AE141" s="54" t="s">
        <v>46</v>
      </c>
      <c r="AF141" s="54" t="s">
        <v>47</v>
      </c>
      <c r="AG141" s="54" t="s">
        <v>314</v>
      </c>
      <c r="AH141" s="50"/>
      <c r="AI141" s="50"/>
      <c r="AJ141" s="50"/>
    </row>
    <row r="142" spans="2:36" ht="13" customHeight="1" x14ac:dyDescent="0.2">
      <c r="B142" s="51" t="s">
        <v>333</v>
      </c>
      <c r="C142" s="52" t="s">
        <v>334</v>
      </c>
      <c r="D142" s="53">
        <v>332107.48958233604</v>
      </c>
      <c r="E142" s="53">
        <v>312809.70000000013</v>
      </c>
      <c r="F142" s="53">
        <v>332107.48958233604</v>
      </c>
      <c r="G142" s="53">
        <v>245050.44683938683</v>
      </c>
      <c r="H142" s="53">
        <v>156391.76659464854</v>
      </c>
      <c r="I142" s="53">
        <v>290742.83000000013</v>
      </c>
      <c r="J142" s="53">
        <v>156391.76659464854</v>
      </c>
      <c r="K142" s="53">
        <v>225295.7302836474</v>
      </c>
      <c r="L142" s="53">
        <v>676560.52797114919</v>
      </c>
      <c r="M142" s="53">
        <v>1374016.8699999966</v>
      </c>
      <c r="N142" s="53">
        <v>676560.52797114919</v>
      </c>
      <c r="O142" s="53">
        <v>1239416.2798564429</v>
      </c>
      <c r="P142" s="53">
        <v>579507.04696189368</v>
      </c>
      <c r="Q142" s="53">
        <v>647538.87000000011</v>
      </c>
      <c r="R142" s="53">
        <v>579507.04696189368</v>
      </c>
      <c r="S142" s="53">
        <v>580000.00000000012</v>
      </c>
      <c r="T142" s="53">
        <v>1256067.5749330427</v>
      </c>
      <c r="U142" s="53">
        <v>2021555.7399999967</v>
      </c>
      <c r="V142" s="53">
        <v>1256067.5749330427</v>
      </c>
      <c r="W142" s="53">
        <v>1819416.2798564429</v>
      </c>
      <c r="X142" s="53">
        <v>1744566.8311100276</v>
      </c>
      <c r="Y142" s="53">
        <v>1744566.8311100274</v>
      </c>
      <c r="Z142" s="53">
        <v>2625108.2699999972</v>
      </c>
      <c r="AA142" s="53">
        <v>1744566.8311100274</v>
      </c>
      <c r="AB142" s="53">
        <v>2289762.4569794768</v>
      </c>
      <c r="AC142" s="54" t="s">
        <v>308</v>
      </c>
      <c r="AD142" s="54" t="s">
        <v>5</v>
      </c>
      <c r="AE142" s="54" t="s">
        <v>46</v>
      </c>
      <c r="AF142" s="54" t="s">
        <v>47</v>
      </c>
      <c r="AG142" s="54" t="s">
        <v>314</v>
      </c>
      <c r="AH142" s="50"/>
      <c r="AI142" s="50"/>
      <c r="AJ142" s="50"/>
    </row>
    <row r="143" spans="2:36" ht="13" customHeight="1" x14ac:dyDescent="0.2">
      <c r="B143" s="51" t="s">
        <v>335</v>
      </c>
      <c r="C143" s="52" t="s">
        <v>336</v>
      </c>
      <c r="D143" s="53">
        <v>218099.03649874227</v>
      </c>
      <c r="E143" s="53">
        <v>173233.40999999983</v>
      </c>
      <c r="F143" s="53">
        <v>218099.03649874227</v>
      </c>
      <c r="G143" s="53">
        <v>129896.55560035749</v>
      </c>
      <c r="H143" s="53">
        <v>112446.94987185206</v>
      </c>
      <c r="I143" s="53">
        <v>35936.23000000001</v>
      </c>
      <c r="J143" s="53">
        <v>112446.94987185206</v>
      </c>
      <c r="K143" s="53">
        <v>15601.979388216374</v>
      </c>
      <c r="L143" s="53">
        <v>477623.24678101309</v>
      </c>
      <c r="M143" s="53">
        <v>407880.84999999905</v>
      </c>
      <c r="N143" s="53">
        <v>477623.24678101309</v>
      </c>
      <c r="O143" s="53">
        <v>390574.66367557854</v>
      </c>
      <c r="P143" s="53">
        <v>376667.97645941272</v>
      </c>
      <c r="Q143" s="53">
        <v>349789.72999999992</v>
      </c>
      <c r="R143" s="53">
        <v>376667.97645941272</v>
      </c>
      <c r="S143" s="53">
        <v>447000</v>
      </c>
      <c r="T143" s="53">
        <v>854291.22324042581</v>
      </c>
      <c r="U143" s="53">
        <v>757670.57999999891</v>
      </c>
      <c r="V143" s="53">
        <v>854291.22324042581</v>
      </c>
      <c r="W143" s="53">
        <v>837574.66367557854</v>
      </c>
      <c r="X143" s="53">
        <v>1184837.2096110201</v>
      </c>
      <c r="Y143" s="53">
        <v>1184837.2096110201</v>
      </c>
      <c r="Z143" s="53">
        <v>966840.21999999869</v>
      </c>
      <c r="AA143" s="53">
        <v>1184837.2096110201</v>
      </c>
      <c r="AB143" s="53">
        <v>983073.19866415241</v>
      </c>
      <c r="AC143" s="54" t="s">
        <v>308</v>
      </c>
      <c r="AD143" s="54" t="s">
        <v>5</v>
      </c>
      <c r="AE143" s="54" t="s">
        <v>46</v>
      </c>
      <c r="AF143" s="54" t="s">
        <v>47</v>
      </c>
      <c r="AG143" s="54" t="s">
        <v>314</v>
      </c>
      <c r="AH143" s="50"/>
      <c r="AI143" s="50"/>
      <c r="AJ143" s="50"/>
    </row>
    <row r="144" spans="2:36" ht="13" customHeight="1" x14ac:dyDescent="0.2">
      <c r="B144" s="51" t="s">
        <v>337</v>
      </c>
      <c r="C144" s="52" t="s">
        <v>338</v>
      </c>
      <c r="D144" s="53">
        <v>435852.06716416619</v>
      </c>
      <c r="E144" s="53">
        <v>410595.43999999994</v>
      </c>
      <c r="F144" s="53">
        <v>435852.06716416619</v>
      </c>
      <c r="G144" s="53">
        <v>288845.09711094666</v>
      </c>
      <c r="H144" s="53">
        <v>194549.31248828844</v>
      </c>
      <c r="I144" s="53">
        <v>58329.010000000031</v>
      </c>
      <c r="J144" s="53">
        <v>194549.31248828844</v>
      </c>
      <c r="K144" s="53">
        <v>49042.22074874879</v>
      </c>
      <c r="L144" s="53">
        <v>965106.78010948945</v>
      </c>
      <c r="M144" s="53">
        <v>878613.80999999854</v>
      </c>
      <c r="N144" s="53">
        <v>965106.78010948945</v>
      </c>
      <c r="O144" s="53">
        <v>1071580.2632643296</v>
      </c>
      <c r="P144" s="53">
        <v>964952.13728359062</v>
      </c>
      <c r="Q144" s="53">
        <v>607063.10000000009</v>
      </c>
      <c r="R144" s="53">
        <v>964952.13728359062</v>
      </c>
      <c r="S144" s="53">
        <v>1010000</v>
      </c>
      <c r="T144" s="53">
        <v>1930058.91739308</v>
      </c>
      <c r="U144" s="53">
        <v>1485676.9099999988</v>
      </c>
      <c r="V144" s="53">
        <v>1930058.91739308</v>
      </c>
      <c r="W144" s="53">
        <v>2081580.2632643296</v>
      </c>
      <c r="X144" s="53">
        <v>2560460.2970455345</v>
      </c>
      <c r="Y144" s="53">
        <v>2560460.2970455349</v>
      </c>
      <c r="Z144" s="53">
        <v>1954601.3599999987</v>
      </c>
      <c r="AA144" s="53">
        <v>2560460.2970455349</v>
      </c>
      <c r="AB144" s="53">
        <v>2419467.5811240249</v>
      </c>
      <c r="AC144" s="54" t="s">
        <v>308</v>
      </c>
      <c r="AD144" s="54" t="s">
        <v>5</v>
      </c>
      <c r="AE144" s="54" t="s">
        <v>46</v>
      </c>
      <c r="AF144" s="54" t="s">
        <v>47</v>
      </c>
      <c r="AG144" s="54" t="s">
        <v>314</v>
      </c>
      <c r="AH144" s="50"/>
      <c r="AI144" s="50"/>
      <c r="AJ144" s="50"/>
    </row>
    <row r="145" spans="2:36" ht="13" customHeight="1" x14ac:dyDescent="0.2">
      <c r="B145" s="51" t="s">
        <v>339</v>
      </c>
      <c r="C145" s="52" t="s">
        <v>340</v>
      </c>
      <c r="D145" s="53">
        <v>320722.51634037291</v>
      </c>
      <c r="E145" s="53">
        <v>290530.05999999924</v>
      </c>
      <c r="F145" s="53">
        <v>320722.51634037291</v>
      </c>
      <c r="G145" s="53">
        <v>211447.2273683298</v>
      </c>
      <c r="H145" s="53">
        <v>191469.54199882294</v>
      </c>
      <c r="I145" s="53">
        <v>57390.109999999986</v>
      </c>
      <c r="J145" s="53">
        <v>191469.54199882294</v>
      </c>
      <c r="K145" s="53">
        <v>37376.991611052268</v>
      </c>
      <c r="L145" s="53">
        <v>698551.44224155345</v>
      </c>
      <c r="M145" s="53">
        <v>996090.14000000083</v>
      </c>
      <c r="N145" s="53">
        <v>698551.44224155345</v>
      </c>
      <c r="O145" s="53">
        <v>783983.91852224269</v>
      </c>
      <c r="P145" s="53">
        <v>498974.83018344804</v>
      </c>
      <c r="Q145" s="53">
        <v>882406.69000000006</v>
      </c>
      <c r="R145" s="53">
        <v>498974.83018344804</v>
      </c>
      <c r="S145" s="53">
        <v>748999.99999999977</v>
      </c>
      <c r="T145" s="53">
        <v>1197526.2724250015</v>
      </c>
      <c r="U145" s="53">
        <v>1878496.830000001</v>
      </c>
      <c r="V145" s="53">
        <v>1197526.2724250015</v>
      </c>
      <c r="W145" s="53">
        <v>1532983.9185222425</v>
      </c>
      <c r="X145" s="53">
        <v>1709718.3307641973</v>
      </c>
      <c r="Y145" s="53">
        <v>1709718.3307641973</v>
      </c>
      <c r="Z145" s="53">
        <v>2226417</v>
      </c>
      <c r="AA145" s="53">
        <v>1709718.3307641973</v>
      </c>
      <c r="AB145" s="53">
        <v>1781808.1375016246</v>
      </c>
      <c r="AC145" s="54" t="s">
        <v>308</v>
      </c>
      <c r="AD145" s="54" t="s">
        <v>5</v>
      </c>
      <c r="AE145" s="54" t="s">
        <v>46</v>
      </c>
      <c r="AF145" s="54" t="s">
        <v>47</v>
      </c>
      <c r="AG145" s="54" t="s">
        <v>314</v>
      </c>
      <c r="AH145" s="50"/>
      <c r="AI145" s="50"/>
      <c r="AJ145" s="50"/>
    </row>
    <row r="146" spans="2:36" ht="13" customHeight="1" x14ac:dyDescent="0.2">
      <c r="B146" s="51" t="s">
        <v>341</v>
      </c>
      <c r="C146" s="52" t="s">
        <v>342</v>
      </c>
      <c r="D146" s="53">
        <v>611363.18373977533</v>
      </c>
      <c r="E146" s="53">
        <v>604853.35999999917</v>
      </c>
      <c r="F146" s="53">
        <v>611363.18373977533</v>
      </c>
      <c r="G146" s="53">
        <v>488828.58047950151</v>
      </c>
      <c r="H146" s="53">
        <v>469870.08534860727</v>
      </c>
      <c r="I146" s="53">
        <v>112390.79000000001</v>
      </c>
      <c r="J146" s="53">
        <v>469870.08534860727</v>
      </c>
      <c r="K146" s="53">
        <v>94430.966142781806</v>
      </c>
      <c r="L146" s="53">
        <v>1796463.6351802768</v>
      </c>
      <c r="M146" s="53">
        <v>1583458.4699999988</v>
      </c>
      <c r="N146" s="53">
        <v>1796463.6351802768</v>
      </c>
      <c r="O146" s="53">
        <v>1793935.2628097702</v>
      </c>
      <c r="P146" s="53">
        <v>1196738.639400159</v>
      </c>
      <c r="Q146" s="53">
        <v>2308472.14</v>
      </c>
      <c r="R146" s="53">
        <v>1196738.639400159</v>
      </c>
      <c r="S146" s="53">
        <v>1446999.9999999995</v>
      </c>
      <c r="T146" s="53">
        <v>2993202.2745804358</v>
      </c>
      <c r="U146" s="53">
        <v>3891930.6099999989</v>
      </c>
      <c r="V146" s="53">
        <v>2993202.2745804358</v>
      </c>
      <c r="W146" s="53">
        <v>3240935.2628097697</v>
      </c>
      <c r="X146" s="53">
        <v>4074435.5436688187</v>
      </c>
      <c r="Y146" s="53">
        <v>4074435.5436688182</v>
      </c>
      <c r="Z146" s="53">
        <v>4609174.7599999979</v>
      </c>
      <c r="AA146" s="53">
        <v>4074435.5436688182</v>
      </c>
      <c r="AB146" s="53">
        <v>3824194.809432053</v>
      </c>
      <c r="AC146" s="54" t="s">
        <v>308</v>
      </c>
      <c r="AD146" s="54" t="s">
        <v>5</v>
      </c>
      <c r="AE146" s="54" t="s">
        <v>46</v>
      </c>
      <c r="AF146" s="54" t="s">
        <v>47</v>
      </c>
      <c r="AG146" s="54" t="s">
        <v>314</v>
      </c>
      <c r="AH146" s="50"/>
      <c r="AI146" s="50"/>
      <c r="AJ146" s="50"/>
    </row>
    <row r="147" spans="2:36" ht="13" customHeight="1" x14ac:dyDescent="0.2">
      <c r="B147" s="51" t="s">
        <v>343</v>
      </c>
      <c r="C147" s="52" t="s">
        <v>344</v>
      </c>
      <c r="D147" s="53">
        <v>1559144.795669751</v>
      </c>
      <c r="E147" s="53">
        <v>1206249.4000000004</v>
      </c>
      <c r="F147" s="53">
        <v>1559144.795669751</v>
      </c>
      <c r="G147" s="53">
        <v>899601.13935890468</v>
      </c>
      <c r="H147" s="53">
        <v>727025.05922834785</v>
      </c>
      <c r="I147" s="53">
        <v>474366.68999999994</v>
      </c>
      <c r="J147" s="53">
        <v>727025.05922834785</v>
      </c>
      <c r="K147" s="53">
        <v>333534.77801385534</v>
      </c>
      <c r="L147" s="53">
        <v>3040895.0666472525</v>
      </c>
      <c r="M147" s="53">
        <v>3101696.0099999984</v>
      </c>
      <c r="N147" s="53">
        <v>3040895.0666472525</v>
      </c>
      <c r="O147" s="53">
        <v>3262262.0230032727</v>
      </c>
      <c r="P147" s="53">
        <v>2505493.0000000009</v>
      </c>
      <c r="Q147" s="53">
        <v>1829475.87</v>
      </c>
      <c r="R147" s="53">
        <v>2505493.0000000009</v>
      </c>
      <c r="S147" s="53">
        <v>1750000</v>
      </c>
      <c r="T147" s="53">
        <v>5546388.0666472539</v>
      </c>
      <c r="U147" s="53">
        <v>4931171.879999999</v>
      </c>
      <c r="V147" s="53">
        <v>5546388.0666472539</v>
      </c>
      <c r="W147" s="53">
        <v>5012262.0230032727</v>
      </c>
      <c r="X147" s="53">
        <v>7832557.9215453519</v>
      </c>
      <c r="Y147" s="53">
        <v>7832557.9215453528</v>
      </c>
      <c r="Z147" s="53">
        <v>6611787.9699999988</v>
      </c>
      <c r="AA147" s="53">
        <v>7832557.9215453528</v>
      </c>
      <c r="AB147" s="53">
        <v>6245397.9403760321</v>
      </c>
      <c r="AC147" s="54" t="s">
        <v>308</v>
      </c>
      <c r="AD147" s="54" t="s">
        <v>5</v>
      </c>
      <c r="AE147" s="54" t="s">
        <v>46</v>
      </c>
      <c r="AF147" s="54" t="s">
        <v>47</v>
      </c>
      <c r="AG147" s="54" t="s">
        <v>314</v>
      </c>
      <c r="AH147" s="50"/>
      <c r="AI147" s="50"/>
      <c r="AJ147" s="50"/>
    </row>
    <row r="148" spans="2:36" ht="13" customHeight="1" x14ac:dyDescent="0.2">
      <c r="B148" s="51" t="s">
        <v>345</v>
      </c>
      <c r="C148" s="52" t="s">
        <v>346</v>
      </c>
      <c r="D148" s="53">
        <v>0</v>
      </c>
      <c r="E148" s="53">
        <v>0</v>
      </c>
      <c r="F148" s="53">
        <v>0</v>
      </c>
      <c r="G148" s="53">
        <v>164658.89415059978</v>
      </c>
      <c r="H148" s="53">
        <v>0</v>
      </c>
      <c r="I148" s="53">
        <v>0</v>
      </c>
      <c r="J148" s="53">
        <v>0</v>
      </c>
      <c r="K148" s="53">
        <v>59687.281189881207</v>
      </c>
      <c r="L148" s="53">
        <v>0</v>
      </c>
      <c r="M148" s="53">
        <v>0</v>
      </c>
      <c r="N148" s="53">
        <v>0</v>
      </c>
      <c r="O148" s="53">
        <v>984056.41525960469</v>
      </c>
      <c r="P148" s="53">
        <v>0</v>
      </c>
      <c r="Q148" s="53">
        <v>0</v>
      </c>
      <c r="R148" s="53">
        <v>0</v>
      </c>
      <c r="S148" s="53">
        <v>700913.82830839138</v>
      </c>
      <c r="T148" s="53">
        <v>0</v>
      </c>
      <c r="U148" s="53">
        <v>0</v>
      </c>
      <c r="V148" s="53">
        <v>0</v>
      </c>
      <c r="W148" s="53">
        <v>1684970.2435679962</v>
      </c>
      <c r="X148" s="53">
        <v>0</v>
      </c>
      <c r="Y148" s="53">
        <v>0</v>
      </c>
      <c r="Z148" s="53">
        <v>0</v>
      </c>
      <c r="AA148" s="53">
        <v>0</v>
      </c>
      <c r="AB148" s="53">
        <v>1909316.4189084773</v>
      </c>
      <c r="AC148" s="54" t="s">
        <v>308</v>
      </c>
      <c r="AD148" s="54" t="s">
        <v>5</v>
      </c>
      <c r="AE148" s="54" t="s">
        <v>46</v>
      </c>
      <c r="AF148" s="54" t="s">
        <v>62</v>
      </c>
      <c r="AG148" s="54" t="s">
        <v>314</v>
      </c>
      <c r="AH148" s="50"/>
      <c r="AI148" s="50"/>
      <c r="AJ148" s="50"/>
    </row>
    <row r="149" spans="2:36" ht="13" customHeight="1" x14ac:dyDescent="0.2">
      <c r="B149" s="51" t="s">
        <v>347</v>
      </c>
      <c r="C149" s="52" t="s">
        <v>348</v>
      </c>
      <c r="D149" s="53">
        <v>0</v>
      </c>
      <c r="E149" s="53">
        <v>0</v>
      </c>
      <c r="F149" s="53">
        <v>0</v>
      </c>
      <c r="G149" s="53">
        <v>39920.963272575027</v>
      </c>
      <c r="H149" s="53">
        <v>0</v>
      </c>
      <c r="I149" s="53">
        <v>0</v>
      </c>
      <c r="J149" s="53">
        <v>0</v>
      </c>
      <c r="K149" s="53">
        <v>14470.969044901889</v>
      </c>
      <c r="L149" s="53">
        <v>0</v>
      </c>
      <c r="M149" s="53">
        <v>0</v>
      </c>
      <c r="N149" s="53">
        <v>0</v>
      </c>
      <c r="O149" s="53">
        <v>238580.97805388077</v>
      </c>
      <c r="P149" s="53">
        <v>0</v>
      </c>
      <c r="Q149" s="53">
        <v>0</v>
      </c>
      <c r="R149" s="53">
        <v>0</v>
      </c>
      <c r="S149" s="53">
        <v>153475.52970260559</v>
      </c>
      <c r="T149" s="53">
        <v>0</v>
      </c>
      <c r="U149" s="53">
        <v>0</v>
      </c>
      <c r="V149" s="53">
        <v>0</v>
      </c>
      <c r="W149" s="53">
        <v>392056.50775648636</v>
      </c>
      <c r="X149" s="53">
        <v>0</v>
      </c>
      <c r="Y149" s="53">
        <v>0</v>
      </c>
      <c r="Z149" s="53">
        <v>0</v>
      </c>
      <c r="AA149" s="53">
        <v>0</v>
      </c>
      <c r="AB149" s="53">
        <v>446448.44007396325</v>
      </c>
      <c r="AC149" s="54" t="s">
        <v>308</v>
      </c>
      <c r="AD149" s="54" t="s">
        <v>5</v>
      </c>
      <c r="AE149" s="54" t="s">
        <v>46</v>
      </c>
      <c r="AF149" s="54" t="s">
        <v>62</v>
      </c>
      <c r="AG149" s="54" t="s">
        <v>314</v>
      </c>
      <c r="AH149" s="50"/>
      <c r="AI149" s="50"/>
      <c r="AJ149" s="50"/>
    </row>
    <row r="150" spans="2:36" ht="13" customHeight="1" x14ac:dyDescent="0.2">
      <c r="B150" s="51" t="s">
        <v>349</v>
      </c>
      <c r="C150" s="52" t="s">
        <v>350</v>
      </c>
      <c r="D150" s="53">
        <v>0</v>
      </c>
      <c r="E150" s="53">
        <v>0</v>
      </c>
      <c r="F150" s="53">
        <v>0</v>
      </c>
      <c r="G150" s="53">
        <v>32423.399093692205</v>
      </c>
      <c r="H150" s="53">
        <v>0</v>
      </c>
      <c r="I150" s="53">
        <v>0</v>
      </c>
      <c r="J150" s="53">
        <v>0</v>
      </c>
      <c r="K150" s="53">
        <v>11753.173424491246</v>
      </c>
      <c r="L150" s="53">
        <v>0</v>
      </c>
      <c r="M150" s="53">
        <v>0</v>
      </c>
      <c r="N150" s="53">
        <v>0</v>
      </c>
      <c r="O150" s="53">
        <v>193773.03635653044</v>
      </c>
      <c r="P150" s="53">
        <v>0</v>
      </c>
      <c r="Q150" s="53">
        <v>0</v>
      </c>
      <c r="R150" s="53">
        <v>0</v>
      </c>
      <c r="S150" s="53">
        <v>120175.17595985661</v>
      </c>
      <c r="T150" s="53">
        <v>0</v>
      </c>
      <c r="U150" s="53">
        <v>0</v>
      </c>
      <c r="V150" s="53">
        <v>0</v>
      </c>
      <c r="W150" s="53">
        <v>313948.21231638704</v>
      </c>
      <c r="X150" s="53">
        <v>0</v>
      </c>
      <c r="Y150" s="53">
        <v>0</v>
      </c>
      <c r="Z150" s="53">
        <v>0</v>
      </c>
      <c r="AA150" s="53">
        <v>0</v>
      </c>
      <c r="AB150" s="53">
        <v>358124.78483457048</v>
      </c>
      <c r="AC150" s="54" t="s">
        <v>308</v>
      </c>
      <c r="AD150" s="54" t="s">
        <v>5</v>
      </c>
      <c r="AE150" s="54" t="s">
        <v>46</v>
      </c>
      <c r="AF150" s="54" t="s">
        <v>62</v>
      </c>
      <c r="AG150" s="54" t="s">
        <v>314</v>
      </c>
      <c r="AH150" s="50"/>
      <c r="AI150" s="50"/>
      <c r="AJ150" s="50"/>
    </row>
    <row r="151" spans="2:36" ht="13" customHeight="1" x14ac:dyDescent="0.2">
      <c r="B151" s="51" t="s">
        <v>351</v>
      </c>
      <c r="C151" s="52" t="s">
        <v>352</v>
      </c>
      <c r="D151" s="53">
        <v>0</v>
      </c>
      <c r="E151" s="53">
        <v>0</v>
      </c>
      <c r="F151" s="53">
        <v>0</v>
      </c>
      <c r="G151" s="53">
        <v>126489.22867538291</v>
      </c>
      <c r="H151" s="53">
        <v>0</v>
      </c>
      <c r="I151" s="53">
        <v>0</v>
      </c>
      <c r="J151" s="53">
        <v>0</v>
      </c>
      <c r="K151" s="53">
        <v>45851.140920050108</v>
      </c>
      <c r="L151" s="53">
        <v>0</v>
      </c>
      <c r="M151" s="53">
        <v>0</v>
      </c>
      <c r="N151" s="53">
        <v>0</v>
      </c>
      <c r="O151" s="53">
        <v>755941.77636954747</v>
      </c>
      <c r="P151" s="53">
        <v>0</v>
      </c>
      <c r="Q151" s="53">
        <v>0</v>
      </c>
      <c r="R151" s="53">
        <v>0</v>
      </c>
      <c r="S151" s="53">
        <v>544668.59517455788</v>
      </c>
      <c r="T151" s="53">
        <v>0</v>
      </c>
      <c r="U151" s="53">
        <v>0</v>
      </c>
      <c r="V151" s="53">
        <v>0</v>
      </c>
      <c r="W151" s="53">
        <v>1300610.3715441055</v>
      </c>
      <c r="X151" s="53">
        <v>0</v>
      </c>
      <c r="Y151" s="53">
        <v>0</v>
      </c>
      <c r="Z151" s="53">
        <v>0</v>
      </c>
      <c r="AA151" s="53">
        <v>0</v>
      </c>
      <c r="AB151" s="53">
        <v>1472950.7411395386</v>
      </c>
      <c r="AC151" s="54" t="s">
        <v>308</v>
      </c>
      <c r="AD151" s="54" t="s">
        <v>5</v>
      </c>
      <c r="AE151" s="54" t="s">
        <v>46</v>
      </c>
      <c r="AF151" s="54" t="s">
        <v>62</v>
      </c>
      <c r="AG151" s="54" t="s">
        <v>314</v>
      </c>
      <c r="AH151" s="50"/>
      <c r="AI151" s="50"/>
      <c r="AJ151" s="50"/>
    </row>
    <row r="152" spans="2:36" ht="13" customHeight="1" x14ac:dyDescent="0.2">
      <c r="B152" s="51" t="s">
        <v>353</v>
      </c>
      <c r="C152" s="52" t="s">
        <v>354</v>
      </c>
      <c r="D152" s="53">
        <v>0</v>
      </c>
      <c r="E152" s="53">
        <v>0</v>
      </c>
      <c r="F152" s="53">
        <v>0</v>
      </c>
      <c r="G152" s="53">
        <v>124236.60034160415</v>
      </c>
      <c r="H152" s="53">
        <v>0</v>
      </c>
      <c r="I152" s="53">
        <v>0</v>
      </c>
      <c r="J152" s="53">
        <v>0</v>
      </c>
      <c r="K152" s="53">
        <v>45034.584599371963</v>
      </c>
      <c r="L152" s="53">
        <v>0</v>
      </c>
      <c r="M152" s="53">
        <v>0</v>
      </c>
      <c r="N152" s="53">
        <v>0</v>
      </c>
      <c r="O152" s="53">
        <v>742479.31887834694</v>
      </c>
      <c r="P152" s="53">
        <v>0</v>
      </c>
      <c r="Q152" s="53">
        <v>0</v>
      </c>
      <c r="R152" s="53">
        <v>0</v>
      </c>
      <c r="S152" s="53">
        <v>532002.39325971249</v>
      </c>
      <c r="T152" s="53">
        <v>0</v>
      </c>
      <c r="U152" s="53">
        <v>0</v>
      </c>
      <c r="V152" s="53">
        <v>0</v>
      </c>
      <c r="W152" s="53">
        <v>1274481.7121380595</v>
      </c>
      <c r="X152" s="53">
        <v>0</v>
      </c>
      <c r="Y152" s="53">
        <v>0</v>
      </c>
      <c r="Z152" s="53">
        <v>0</v>
      </c>
      <c r="AA152" s="53">
        <v>0</v>
      </c>
      <c r="AB152" s="53">
        <v>1443752.8970790356</v>
      </c>
      <c r="AC152" s="54" t="s">
        <v>308</v>
      </c>
      <c r="AD152" s="54" t="s">
        <v>5</v>
      </c>
      <c r="AE152" s="54" t="s">
        <v>46</v>
      </c>
      <c r="AF152" s="54" t="s">
        <v>62</v>
      </c>
      <c r="AG152" s="54" t="s">
        <v>314</v>
      </c>
      <c r="AH152" s="50"/>
      <c r="AI152" s="50"/>
      <c r="AJ152" s="50"/>
    </row>
    <row r="153" spans="2:36" ht="13" customHeight="1" x14ac:dyDescent="0.2">
      <c r="B153" s="51" t="s">
        <v>355</v>
      </c>
      <c r="C153" s="52" t="s">
        <v>356</v>
      </c>
      <c r="D153" s="53">
        <v>0</v>
      </c>
      <c r="E153" s="53">
        <v>0</v>
      </c>
      <c r="F153" s="53">
        <v>0</v>
      </c>
      <c r="G153" s="53">
        <v>60350.888525361261</v>
      </c>
      <c r="H153" s="53">
        <v>0</v>
      </c>
      <c r="I153" s="53">
        <v>0</v>
      </c>
      <c r="J153" s="53">
        <v>0</v>
      </c>
      <c r="K153" s="53">
        <v>21876.622408126939</v>
      </c>
      <c r="L153" s="53">
        <v>0</v>
      </c>
      <c r="M153" s="53">
        <v>0</v>
      </c>
      <c r="N153" s="53">
        <v>0</v>
      </c>
      <c r="O153" s="53">
        <v>360677.01855012542</v>
      </c>
      <c r="P153" s="53">
        <v>0</v>
      </c>
      <c r="Q153" s="53">
        <v>0</v>
      </c>
      <c r="R153" s="53">
        <v>0</v>
      </c>
      <c r="S153" s="53">
        <v>248272.32528060902</v>
      </c>
      <c r="T153" s="53">
        <v>0</v>
      </c>
      <c r="U153" s="53">
        <v>0</v>
      </c>
      <c r="V153" s="53">
        <v>0</v>
      </c>
      <c r="W153" s="53">
        <v>608949.34383073449</v>
      </c>
      <c r="X153" s="53">
        <v>0</v>
      </c>
      <c r="Y153" s="53">
        <v>0</v>
      </c>
      <c r="Z153" s="53">
        <v>0</v>
      </c>
      <c r="AA153" s="53">
        <v>0</v>
      </c>
      <c r="AB153" s="53">
        <v>691176.85476422275</v>
      </c>
      <c r="AC153" s="54" t="s">
        <v>308</v>
      </c>
      <c r="AD153" s="54" t="s">
        <v>5</v>
      </c>
      <c r="AE153" s="54" t="s">
        <v>46</v>
      </c>
      <c r="AF153" s="54" t="s">
        <v>62</v>
      </c>
      <c r="AG153" s="54" t="s">
        <v>314</v>
      </c>
      <c r="AH153" s="50"/>
      <c r="AI153" s="50"/>
      <c r="AJ153" s="50"/>
    </row>
    <row r="154" spans="2:36" ht="13" customHeight="1" x14ac:dyDescent="0.2">
      <c r="B154" s="51" t="s">
        <v>357</v>
      </c>
      <c r="C154" s="65" t="s">
        <v>358</v>
      </c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/>
      <c r="Y154" s="53">
        <v>0</v>
      </c>
      <c r="Z154" s="53">
        <v>0</v>
      </c>
      <c r="AA154" s="53">
        <v>0</v>
      </c>
      <c r="AB154" s="53">
        <v>0</v>
      </c>
      <c r="AC154" s="54"/>
      <c r="AD154" s="54"/>
      <c r="AE154" s="54"/>
      <c r="AF154" s="54"/>
      <c r="AG154" s="54"/>
      <c r="AH154" s="50"/>
      <c r="AI154" s="50"/>
      <c r="AJ154" s="50"/>
    </row>
    <row r="155" spans="2:36" ht="13" customHeight="1" x14ac:dyDescent="0.2">
      <c r="B155" s="51"/>
      <c r="C155" s="52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>
        <v>0</v>
      </c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4"/>
      <c r="AD155" s="54"/>
      <c r="AE155" s="54"/>
      <c r="AF155" s="54"/>
      <c r="AG155" s="54"/>
      <c r="AH155" s="50"/>
      <c r="AI155" s="50"/>
      <c r="AJ155" s="50"/>
    </row>
    <row r="156" spans="2:36" ht="13" customHeight="1" x14ac:dyDescent="0.2">
      <c r="B156" s="66"/>
      <c r="C156" s="67" t="s">
        <v>359</v>
      </c>
      <c r="D156" s="68">
        <v>45522789.071883664</v>
      </c>
      <c r="E156" s="68">
        <v>50960924.20000001</v>
      </c>
      <c r="F156" s="68">
        <v>45522789.071883664</v>
      </c>
      <c r="G156" s="68">
        <v>37999682.402689368</v>
      </c>
      <c r="H156" s="68">
        <v>24207810.653156918</v>
      </c>
      <c r="I156" s="68">
        <v>34192028.780000001</v>
      </c>
      <c r="J156" s="68">
        <v>24207810.653156918</v>
      </c>
      <c r="K156" s="68">
        <v>24164249.751904517</v>
      </c>
      <c r="L156" s="68">
        <v>160171022.48961726</v>
      </c>
      <c r="M156" s="68">
        <v>156601306.19999996</v>
      </c>
      <c r="N156" s="68">
        <v>160171022.48961726</v>
      </c>
      <c r="O156" s="68">
        <v>157911973.6925543</v>
      </c>
      <c r="P156" s="68">
        <v>168947133.69534919</v>
      </c>
      <c r="Q156" s="68">
        <v>166088050.31</v>
      </c>
      <c r="R156" s="68">
        <v>168947133.69534919</v>
      </c>
      <c r="S156" s="68">
        <v>174706770.42285883</v>
      </c>
      <c r="T156" s="68">
        <v>329118156.18496644</v>
      </c>
      <c r="U156" s="68">
        <v>322689356.50999993</v>
      </c>
      <c r="V156" s="68">
        <v>329118156.18496644</v>
      </c>
      <c r="W156" s="68">
        <v>332618744.11541313</v>
      </c>
      <c r="X156" s="68">
        <v>396015189.2760151</v>
      </c>
      <c r="Y156" s="68">
        <v>398848755.910007</v>
      </c>
      <c r="Z156" s="68">
        <v>407842309.48999995</v>
      </c>
      <c r="AA156" s="68">
        <v>398848755.910007</v>
      </c>
      <c r="AB156" s="68">
        <v>394782676.27000701</v>
      </c>
      <c r="AC156" s="69"/>
      <c r="AD156" s="69"/>
      <c r="AE156" s="69"/>
      <c r="AF156" s="69"/>
      <c r="AG156" s="69"/>
    </row>
    <row r="157" spans="2:36" ht="13" customHeight="1" x14ac:dyDescent="0.2">
      <c r="B157" s="70" t="s">
        <v>360</v>
      </c>
      <c r="C157" s="71" t="s">
        <v>361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17204418</v>
      </c>
      <c r="M157" s="72">
        <v>14196402.709999997</v>
      </c>
      <c r="N157" s="72">
        <v>17204418</v>
      </c>
      <c r="O157" s="72">
        <v>17204417.640000004</v>
      </c>
      <c r="P157" s="72">
        <v>0</v>
      </c>
      <c r="Q157" s="72">
        <v>0</v>
      </c>
      <c r="R157" s="72">
        <v>0</v>
      </c>
      <c r="S157" s="72">
        <v>0</v>
      </c>
      <c r="T157" s="72">
        <v>17204418</v>
      </c>
      <c r="U157" s="72">
        <v>14196402.709999997</v>
      </c>
      <c r="V157" s="72">
        <v>17204418</v>
      </c>
      <c r="W157" s="72">
        <v>17204417.640000004</v>
      </c>
      <c r="X157" s="72">
        <v>17204418</v>
      </c>
      <c r="Y157" s="72">
        <v>17204418</v>
      </c>
      <c r="Z157" s="72">
        <v>14196402.709999997</v>
      </c>
      <c r="AA157" s="72">
        <v>17204418</v>
      </c>
      <c r="AB157" s="72">
        <v>17204417.640000004</v>
      </c>
      <c r="AC157" s="69"/>
      <c r="AD157" s="69"/>
      <c r="AE157" s="69"/>
      <c r="AF157" s="69"/>
      <c r="AG157" s="69"/>
    </row>
    <row r="158" spans="2:36" s="50" customFormat="1" ht="13" customHeight="1" x14ac:dyDescent="0.2">
      <c r="B158" s="73" t="s">
        <v>362</v>
      </c>
      <c r="C158" s="74" t="s">
        <v>363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12200968.449999999</v>
      </c>
      <c r="M158" s="53">
        <v>10473870.399999997</v>
      </c>
      <c r="N158" s="53">
        <v>12200968.449999999</v>
      </c>
      <c r="O158" s="53">
        <v>9869566.9089012519</v>
      </c>
      <c r="P158" s="53">
        <v>0</v>
      </c>
      <c r="Q158" s="53">
        <v>0</v>
      </c>
      <c r="R158" s="53">
        <v>0</v>
      </c>
      <c r="S158" s="53">
        <v>0</v>
      </c>
      <c r="T158" s="53">
        <v>12200968.449999999</v>
      </c>
      <c r="U158" s="53">
        <v>10473870.399999997</v>
      </c>
      <c r="V158" s="53">
        <v>12200968.449999999</v>
      </c>
      <c r="W158" s="53">
        <v>9869566.9089012519</v>
      </c>
      <c r="X158" s="53">
        <v>12200968.449999999</v>
      </c>
      <c r="Y158" s="53">
        <v>12200968.449999999</v>
      </c>
      <c r="Z158" s="53">
        <v>10473870.399999997</v>
      </c>
      <c r="AA158" s="53">
        <v>12200968.449999999</v>
      </c>
      <c r="AB158" s="53">
        <v>9869566.9089012519</v>
      </c>
      <c r="AC158" s="54" t="s">
        <v>360</v>
      </c>
      <c r="AD158" s="54" t="s">
        <v>364</v>
      </c>
      <c r="AE158" s="54" t="s">
        <v>74</v>
      </c>
      <c r="AF158" s="54" t="s">
        <v>47</v>
      </c>
      <c r="AG158" s="54" t="s">
        <v>360</v>
      </c>
    </row>
    <row r="159" spans="2:36" s="50" customFormat="1" ht="13" customHeight="1" x14ac:dyDescent="0.2">
      <c r="B159" s="73" t="s">
        <v>362</v>
      </c>
      <c r="C159" s="74" t="s">
        <v>365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5003449.5500000007</v>
      </c>
      <c r="M159" s="53">
        <v>3722532.310000001</v>
      </c>
      <c r="N159" s="53">
        <v>5003449.5500000007</v>
      </c>
      <c r="O159" s="53">
        <v>6579711.2726008324</v>
      </c>
      <c r="P159" s="53">
        <v>0</v>
      </c>
      <c r="Q159" s="53">
        <v>0</v>
      </c>
      <c r="R159" s="53">
        <v>0</v>
      </c>
      <c r="S159" s="53">
        <v>0</v>
      </c>
      <c r="T159" s="53">
        <v>5003449.5500000007</v>
      </c>
      <c r="U159" s="53">
        <v>3722532.310000001</v>
      </c>
      <c r="V159" s="53">
        <v>5003449.5500000007</v>
      </c>
      <c r="W159" s="53">
        <v>6579711.2726008324</v>
      </c>
      <c r="X159" s="53">
        <v>5003449.5500000007</v>
      </c>
      <c r="Y159" s="53">
        <v>5003449.5500000007</v>
      </c>
      <c r="Z159" s="53">
        <v>3722532.310000001</v>
      </c>
      <c r="AA159" s="53">
        <v>5003449.5500000007</v>
      </c>
      <c r="AB159" s="53">
        <v>6579711.2726008324</v>
      </c>
      <c r="AC159" s="54" t="s">
        <v>360</v>
      </c>
      <c r="AD159" s="54" t="s">
        <v>364</v>
      </c>
      <c r="AE159" s="54" t="s">
        <v>74</v>
      </c>
      <c r="AF159" s="54" t="s">
        <v>47</v>
      </c>
      <c r="AG159" s="54" t="s">
        <v>360</v>
      </c>
    </row>
    <row r="160" spans="2:36" s="50" customFormat="1" ht="13" customHeight="1" x14ac:dyDescent="0.2">
      <c r="B160" s="73" t="s">
        <v>362</v>
      </c>
      <c r="C160" s="74" t="s">
        <v>366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413425.00009010616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413425.00009010616</v>
      </c>
      <c r="X160" s="53">
        <v>0</v>
      </c>
      <c r="Y160" s="53">
        <v>0</v>
      </c>
      <c r="Z160" s="53">
        <v>0</v>
      </c>
      <c r="AA160" s="53">
        <v>0</v>
      </c>
      <c r="AB160" s="53">
        <v>413425.00009010616</v>
      </c>
      <c r="AC160" s="54" t="s">
        <v>360</v>
      </c>
      <c r="AD160" s="54" t="s">
        <v>364</v>
      </c>
      <c r="AE160" s="54" t="s">
        <v>74</v>
      </c>
      <c r="AF160" s="54" t="s">
        <v>62</v>
      </c>
      <c r="AG160" s="54" t="s">
        <v>360</v>
      </c>
    </row>
    <row r="161" spans="2:33" s="50" customFormat="1" ht="13" customHeight="1" x14ac:dyDescent="0.2">
      <c r="B161" s="73" t="s">
        <v>362</v>
      </c>
      <c r="C161" s="74" t="s">
        <v>367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275616.66672673746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275616.66672673746</v>
      </c>
      <c r="X161" s="53">
        <v>0</v>
      </c>
      <c r="Y161" s="53">
        <v>0</v>
      </c>
      <c r="Z161" s="53">
        <v>0</v>
      </c>
      <c r="AA161" s="53">
        <v>0</v>
      </c>
      <c r="AB161" s="53">
        <v>275616.66672673746</v>
      </c>
      <c r="AC161" s="54" t="s">
        <v>360</v>
      </c>
      <c r="AD161" s="54" t="s">
        <v>364</v>
      </c>
      <c r="AE161" s="54" t="s">
        <v>74</v>
      </c>
      <c r="AF161" s="54" t="s">
        <v>62</v>
      </c>
      <c r="AG161" s="54" t="s">
        <v>360</v>
      </c>
    </row>
    <row r="162" spans="2:33" s="50" customFormat="1" ht="13" customHeight="1" x14ac:dyDescent="0.2">
      <c r="B162" s="73" t="s">
        <v>362</v>
      </c>
      <c r="C162" s="74" t="s">
        <v>368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39658.67500864363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39658.67500864363</v>
      </c>
      <c r="X162" s="53">
        <v>0</v>
      </c>
      <c r="Y162" s="53">
        <v>0</v>
      </c>
      <c r="Z162" s="53">
        <v>0</v>
      </c>
      <c r="AA162" s="53">
        <v>0</v>
      </c>
      <c r="AB162" s="53">
        <v>39658.67500864363</v>
      </c>
      <c r="AC162" s="54" t="s">
        <v>360</v>
      </c>
      <c r="AD162" s="54" t="s">
        <v>364</v>
      </c>
      <c r="AE162" s="54" t="s">
        <v>74</v>
      </c>
      <c r="AF162" s="54" t="s">
        <v>62</v>
      </c>
      <c r="AG162" s="54" t="s">
        <v>360</v>
      </c>
    </row>
    <row r="163" spans="2:33" s="50" customFormat="1" ht="13" customHeight="1" x14ac:dyDescent="0.2">
      <c r="B163" s="73" t="s">
        <v>362</v>
      </c>
      <c r="C163" s="74" t="s">
        <v>369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26439.116672429085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26439.116672429085</v>
      </c>
      <c r="X163" s="53">
        <v>0</v>
      </c>
      <c r="Y163" s="53">
        <v>0</v>
      </c>
      <c r="Z163" s="53">
        <v>0</v>
      </c>
      <c r="AA163" s="53">
        <v>0</v>
      </c>
      <c r="AB163" s="53">
        <v>26439.116672429085</v>
      </c>
      <c r="AC163" s="54" t="s">
        <v>360</v>
      </c>
      <c r="AD163" s="54" t="s">
        <v>364</v>
      </c>
      <c r="AE163" s="54" t="s">
        <v>74</v>
      </c>
      <c r="AF163" s="54" t="s">
        <v>62</v>
      </c>
      <c r="AG163" s="54" t="s">
        <v>360</v>
      </c>
    </row>
    <row r="164" spans="2:33" ht="13" customHeight="1" x14ac:dyDescent="0.2">
      <c r="B164" s="66"/>
      <c r="C164" s="67" t="s">
        <v>370</v>
      </c>
      <c r="D164" s="75">
        <v>45522789.071883664</v>
      </c>
      <c r="E164" s="75">
        <v>50960924.20000001</v>
      </c>
      <c r="F164" s="75">
        <v>45522789.071883664</v>
      </c>
      <c r="G164" s="75">
        <v>37999682.402689368</v>
      </c>
      <c r="H164" s="75">
        <v>24207810.653156918</v>
      </c>
      <c r="I164" s="75">
        <v>34192028.780000001</v>
      </c>
      <c r="J164" s="75">
        <v>24207810.653156918</v>
      </c>
      <c r="K164" s="75">
        <v>24164249.751904517</v>
      </c>
      <c r="L164" s="75">
        <v>177375440.48961726</v>
      </c>
      <c r="M164" s="75">
        <v>170797708.90999997</v>
      </c>
      <c r="N164" s="75">
        <v>177375440.48961726</v>
      </c>
      <c r="O164" s="75">
        <v>175116391.33255431</v>
      </c>
      <c r="P164" s="75">
        <v>168947133.69534919</v>
      </c>
      <c r="Q164" s="75">
        <v>166088050.31</v>
      </c>
      <c r="R164" s="75">
        <v>168947133.69534919</v>
      </c>
      <c r="S164" s="75">
        <v>174706770.42285883</v>
      </c>
      <c r="T164" s="75">
        <v>346322574.18496644</v>
      </c>
      <c r="U164" s="75">
        <v>336885759.21999991</v>
      </c>
      <c r="V164" s="75">
        <v>346322574.18496644</v>
      </c>
      <c r="W164" s="75">
        <v>349823161.75541312</v>
      </c>
      <c r="X164" s="75">
        <v>413219607.2760151</v>
      </c>
      <c r="Y164" s="75">
        <v>416053173.910007</v>
      </c>
      <c r="Z164" s="75">
        <v>422038712.19999993</v>
      </c>
      <c r="AA164" s="75">
        <v>416053173.910007</v>
      </c>
      <c r="AB164" s="75">
        <v>411987093.910007</v>
      </c>
      <c r="AC164" s="69"/>
      <c r="AD164" s="69"/>
      <c r="AE164" s="69"/>
      <c r="AF164" s="69"/>
      <c r="AG164" s="69"/>
    </row>
    <row r="165" spans="2:33" s="50" customFormat="1" ht="13" customHeight="1" x14ac:dyDescent="0.2">
      <c r="B165" s="51" t="s">
        <v>371</v>
      </c>
      <c r="C165" s="59" t="s">
        <v>372</v>
      </c>
      <c r="D165" s="53">
        <v>0</v>
      </c>
      <c r="E165" s="53">
        <v>787589.20999999985</v>
      </c>
      <c r="F165" s="53">
        <v>0</v>
      </c>
      <c r="G165" s="53">
        <v>933570</v>
      </c>
      <c r="H165" s="53">
        <v>0</v>
      </c>
      <c r="I165" s="53">
        <v>868827.83000000007</v>
      </c>
      <c r="J165" s="53">
        <v>0</v>
      </c>
      <c r="K165" s="53">
        <v>1157533</v>
      </c>
      <c r="L165" s="53">
        <v>12837000</v>
      </c>
      <c r="M165" s="53">
        <v>12746591.41</v>
      </c>
      <c r="N165" s="53">
        <v>12837000</v>
      </c>
      <c r="O165" s="53">
        <v>5595897</v>
      </c>
      <c r="P165" s="53">
        <v>0</v>
      </c>
      <c r="Q165" s="53">
        <v>0</v>
      </c>
      <c r="R165" s="53">
        <v>0</v>
      </c>
      <c r="S165" s="53">
        <v>8850000</v>
      </c>
      <c r="T165" s="53">
        <v>12837000</v>
      </c>
      <c r="U165" s="53">
        <v>12746591.41</v>
      </c>
      <c r="V165" s="53">
        <v>12837000</v>
      </c>
      <c r="W165" s="53">
        <v>14445897</v>
      </c>
      <c r="X165" s="53">
        <v>15603900</v>
      </c>
      <c r="Y165" s="53">
        <v>12837000</v>
      </c>
      <c r="Z165" s="53">
        <v>14403008.449999999</v>
      </c>
      <c r="AA165" s="53">
        <v>12837000</v>
      </c>
      <c r="AB165" s="53">
        <v>16537000</v>
      </c>
      <c r="AC165" s="54" t="s">
        <v>373</v>
      </c>
      <c r="AD165" s="54" t="s">
        <v>364</v>
      </c>
      <c r="AE165" s="54" t="s">
        <v>46</v>
      </c>
      <c r="AF165" s="54" t="s">
        <v>47</v>
      </c>
      <c r="AG165" s="54" t="s">
        <v>373</v>
      </c>
    </row>
    <row r="166" spans="2:33" s="50" customFormat="1" ht="13" customHeight="1" x14ac:dyDescent="0.2">
      <c r="B166" s="51" t="s">
        <v>374</v>
      </c>
      <c r="C166" s="59" t="s">
        <v>375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1220267</v>
      </c>
      <c r="M166" s="53">
        <v>124539.03</v>
      </c>
      <c r="N166" s="53">
        <v>1220267</v>
      </c>
      <c r="O166" s="53">
        <v>1586347</v>
      </c>
      <c r="P166" s="53">
        <v>0</v>
      </c>
      <c r="Q166" s="53">
        <v>0</v>
      </c>
      <c r="R166" s="53">
        <v>0</v>
      </c>
      <c r="S166" s="53">
        <v>0</v>
      </c>
      <c r="T166" s="53">
        <v>1220267</v>
      </c>
      <c r="U166" s="53">
        <v>124539.03</v>
      </c>
      <c r="V166" s="53">
        <v>1220267</v>
      </c>
      <c r="W166" s="53">
        <v>1586347</v>
      </c>
      <c r="X166" s="53">
        <v>1286933.6666666667</v>
      </c>
      <c r="Y166" s="53">
        <v>1220267</v>
      </c>
      <c r="Z166" s="53">
        <v>124539.03</v>
      </c>
      <c r="AA166" s="53">
        <v>1220267</v>
      </c>
      <c r="AB166" s="53">
        <v>1586347</v>
      </c>
      <c r="AC166" s="54" t="s">
        <v>376</v>
      </c>
      <c r="AD166" s="54" t="s">
        <v>364</v>
      </c>
      <c r="AE166" s="54" t="s">
        <v>46</v>
      </c>
      <c r="AF166" s="54" t="s">
        <v>47</v>
      </c>
      <c r="AG166" s="54" t="s">
        <v>376</v>
      </c>
    </row>
    <row r="167" spans="2:33" ht="13" customHeight="1" x14ac:dyDescent="0.2">
      <c r="B167" s="66"/>
      <c r="C167" s="67" t="s">
        <v>377</v>
      </c>
      <c r="D167" s="68">
        <v>45522789.071883664</v>
      </c>
      <c r="E167" s="68">
        <v>51748513.410000011</v>
      </c>
      <c r="F167" s="68">
        <v>45522789.071883664</v>
      </c>
      <c r="G167" s="68">
        <v>38933252.402689368</v>
      </c>
      <c r="H167" s="68">
        <v>24207810.653156918</v>
      </c>
      <c r="I167" s="68">
        <v>35060856.609999999</v>
      </c>
      <c r="J167" s="68">
        <v>24207810.653156918</v>
      </c>
      <c r="K167" s="68">
        <v>25321782.751904517</v>
      </c>
      <c r="L167" s="68">
        <v>191432707.48961726</v>
      </c>
      <c r="M167" s="68">
        <v>183668839.34999996</v>
      </c>
      <c r="N167" s="68">
        <v>191432707.48961726</v>
      </c>
      <c r="O167" s="68">
        <v>182298635.33255431</v>
      </c>
      <c r="P167" s="68">
        <v>168947133.69534919</v>
      </c>
      <c r="Q167" s="68">
        <v>166088050.31</v>
      </c>
      <c r="R167" s="68">
        <v>168947133.69534919</v>
      </c>
      <c r="S167" s="68">
        <v>183556770.42285883</v>
      </c>
      <c r="T167" s="68">
        <v>360379841.18496644</v>
      </c>
      <c r="U167" s="68">
        <v>349756889.65999991</v>
      </c>
      <c r="V167" s="68">
        <v>360379841.18496644</v>
      </c>
      <c r="W167" s="68">
        <v>365855405.75541312</v>
      </c>
      <c r="X167" s="68">
        <v>430110440.94268179</v>
      </c>
      <c r="Y167" s="68">
        <v>430110440.910007</v>
      </c>
      <c r="Z167" s="68">
        <v>436566259.67999989</v>
      </c>
      <c r="AA167" s="68">
        <v>430110440.910007</v>
      </c>
      <c r="AB167" s="68">
        <v>430110440.910007</v>
      </c>
      <c r="AC167" s="69"/>
      <c r="AD167" s="69"/>
      <c r="AE167" s="69"/>
      <c r="AF167" s="69"/>
      <c r="AG167" s="69"/>
    </row>
    <row r="168" spans="2:33" ht="13" customHeight="1" x14ac:dyDescent="0.2">
      <c r="B168" s="76"/>
      <c r="C168" s="77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9"/>
      <c r="AD168" s="79"/>
      <c r="AE168" s="79"/>
      <c r="AF168" s="79"/>
      <c r="AG168" s="79"/>
    </row>
    <row r="169" spans="2:33" ht="13" customHeight="1" x14ac:dyDescent="0.2">
      <c r="B169" s="80"/>
      <c r="C169" s="81" t="s">
        <v>378</v>
      </c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79"/>
      <c r="AD169" s="79"/>
      <c r="AE169" s="79"/>
      <c r="AF169" s="79"/>
      <c r="AG169" s="79"/>
    </row>
    <row r="170" spans="2:33" ht="13" customHeight="1" x14ac:dyDescent="0.2">
      <c r="B170" s="61" t="s">
        <v>379</v>
      </c>
      <c r="C170" s="56" t="s">
        <v>380</v>
      </c>
      <c r="D170" s="48">
        <v>0</v>
      </c>
      <c r="E170" s="48">
        <v>0</v>
      </c>
      <c r="F170" s="48">
        <v>0</v>
      </c>
      <c r="G170" s="48">
        <v>0</v>
      </c>
      <c r="H170" s="48">
        <v>7655061</v>
      </c>
      <c r="I170" s="48">
        <v>7620318.3975969004</v>
      </c>
      <c r="J170" s="48">
        <v>6710941</v>
      </c>
      <c r="K170" s="48">
        <v>6710941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>
        <v>7655061</v>
      </c>
      <c r="Y170" s="48">
        <v>7655061</v>
      </c>
      <c r="Z170" s="48">
        <v>7620318.3975969004</v>
      </c>
      <c r="AA170" s="48">
        <v>6710941</v>
      </c>
      <c r="AB170" s="48">
        <v>6710941</v>
      </c>
      <c r="AC170" s="79"/>
      <c r="AD170" s="79"/>
      <c r="AE170" s="79"/>
      <c r="AF170" s="79"/>
      <c r="AG170" s="79"/>
    </row>
    <row r="171" spans="2:33" ht="13" customHeight="1" x14ac:dyDescent="0.2">
      <c r="B171" s="51"/>
      <c r="C171" s="52" t="s">
        <v>381</v>
      </c>
      <c r="D171" s="53">
        <v>0</v>
      </c>
      <c r="E171" s="53">
        <v>0</v>
      </c>
      <c r="F171" s="53">
        <v>0</v>
      </c>
      <c r="G171" s="53">
        <v>0</v>
      </c>
      <c r="H171" s="53">
        <v>1590250</v>
      </c>
      <c r="I171" s="53">
        <v>1591046.0155400001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53">
        <v>0</v>
      </c>
      <c r="T171" s="83">
        <v>0</v>
      </c>
      <c r="U171" s="83">
        <v>0</v>
      </c>
      <c r="V171" s="83">
        <v>0</v>
      </c>
      <c r="W171" s="83">
        <v>0</v>
      </c>
      <c r="X171" s="83">
        <v>1590250</v>
      </c>
      <c r="Y171" s="83">
        <v>1590250</v>
      </c>
      <c r="Z171" s="83">
        <v>1591046.0155400001</v>
      </c>
      <c r="AA171" s="83">
        <v>0</v>
      </c>
      <c r="AB171" s="83">
        <v>0</v>
      </c>
      <c r="AC171" s="79"/>
      <c r="AD171" s="79"/>
      <c r="AE171" s="79"/>
      <c r="AF171" s="79"/>
      <c r="AG171" s="79"/>
    </row>
    <row r="172" spans="2:33" ht="13" customHeight="1" x14ac:dyDescent="0.2">
      <c r="B172" s="51"/>
      <c r="C172" s="52" t="s">
        <v>382</v>
      </c>
      <c r="D172" s="53">
        <v>0</v>
      </c>
      <c r="E172" s="53">
        <v>0</v>
      </c>
      <c r="F172" s="53">
        <v>0</v>
      </c>
      <c r="G172" s="53">
        <v>0</v>
      </c>
      <c r="H172" s="53">
        <v>6064811</v>
      </c>
      <c r="I172" s="53">
        <v>6029272.3820569003</v>
      </c>
      <c r="J172" s="53">
        <v>6710941</v>
      </c>
      <c r="K172" s="53">
        <v>6710941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83">
        <v>0</v>
      </c>
      <c r="U172" s="83">
        <v>0</v>
      </c>
      <c r="V172" s="83">
        <v>0</v>
      </c>
      <c r="W172" s="83">
        <v>0</v>
      </c>
      <c r="X172" s="83">
        <v>6064811</v>
      </c>
      <c r="Y172" s="83">
        <v>6064811</v>
      </c>
      <c r="Z172" s="83">
        <v>6029272.3820569003</v>
      </c>
      <c r="AA172" s="83">
        <v>6710941</v>
      </c>
      <c r="AB172" s="83">
        <v>6710941</v>
      </c>
      <c r="AC172" s="79"/>
      <c r="AD172" s="79"/>
      <c r="AE172" s="79"/>
      <c r="AF172" s="79"/>
      <c r="AG172" s="79"/>
    </row>
    <row r="173" spans="2:33" ht="13" customHeight="1" x14ac:dyDescent="0.2">
      <c r="B173" s="76"/>
      <c r="C173" s="77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9"/>
      <c r="AD173" s="79"/>
      <c r="AE173" s="79"/>
      <c r="AF173" s="79"/>
      <c r="AG173" s="79"/>
    </row>
    <row r="174" spans="2:33" ht="13" customHeight="1" x14ac:dyDescent="0.2">
      <c r="B174" s="76"/>
      <c r="C174" s="77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9"/>
      <c r="AD174" s="79"/>
      <c r="AE174" s="79"/>
      <c r="AF174" s="79"/>
      <c r="AG174" s="79"/>
    </row>
    <row r="175" spans="2:33" x14ac:dyDescent="0.2">
      <c r="B175" s="84"/>
      <c r="C175" s="8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5"/>
      <c r="AC175" s="36"/>
      <c r="AD175" s="36"/>
      <c r="AE175" s="36"/>
      <c r="AF175" s="36"/>
      <c r="AG175" s="37"/>
    </row>
    <row r="176" spans="2:33" x14ac:dyDescent="0.2">
      <c r="B176" s="85" t="s">
        <v>383</v>
      </c>
      <c r="C176" s="85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7"/>
      <c r="AC176" s="88"/>
      <c r="AD176" s="88"/>
      <c r="AE176" s="88"/>
      <c r="AF176" s="88"/>
      <c r="AG176" s="89"/>
    </row>
    <row r="177" spans="2:33" x14ac:dyDescent="0.2">
      <c r="B177" s="85" t="s">
        <v>384</v>
      </c>
      <c r="C177" s="85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7"/>
      <c r="AC177" s="88"/>
      <c r="AD177" s="88"/>
      <c r="AE177" s="88"/>
      <c r="AF177" s="88"/>
      <c r="AG177" s="89"/>
    </row>
    <row r="178" spans="2:33" x14ac:dyDescent="0.2">
      <c r="B178" s="90"/>
      <c r="C178" s="90"/>
    </row>
    <row r="179" spans="2:33" x14ac:dyDescent="0.2">
      <c r="B179" s="90"/>
      <c r="C179" s="90"/>
    </row>
    <row r="180" spans="2:33" x14ac:dyDescent="0.2">
      <c r="B180" s="90"/>
      <c r="C180" s="90"/>
    </row>
    <row r="181" spans="2:33" x14ac:dyDescent="0.2">
      <c r="B181" s="90"/>
      <c r="C181" s="90"/>
    </row>
    <row r="182" spans="2:33" x14ac:dyDescent="0.2">
      <c r="B182" s="90"/>
      <c r="C182" s="90"/>
    </row>
    <row r="183" spans="2:33" x14ac:dyDescent="0.2">
      <c r="B183" s="90"/>
      <c r="C183" s="90"/>
    </row>
    <row r="184" spans="2:33" x14ac:dyDescent="0.2">
      <c r="B184" s="90"/>
      <c r="C184" s="90"/>
    </row>
    <row r="185" spans="2:33" x14ac:dyDescent="0.2">
      <c r="B185" s="90"/>
      <c r="C185" s="90"/>
    </row>
    <row r="186" spans="2:33" x14ac:dyDescent="0.2">
      <c r="B186" s="90"/>
      <c r="C186" s="90"/>
    </row>
    <row r="187" spans="2:33" x14ac:dyDescent="0.2">
      <c r="B187" s="90"/>
      <c r="C187" s="90"/>
    </row>
    <row r="188" spans="2:33" x14ac:dyDescent="0.2">
      <c r="B188" s="90"/>
      <c r="C188" s="90"/>
    </row>
    <row r="189" spans="2:33" x14ac:dyDescent="0.2">
      <c r="B189" s="90"/>
      <c r="C189" s="90"/>
    </row>
    <row r="190" spans="2:33" x14ac:dyDescent="0.2">
      <c r="B190" s="90"/>
      <c r="C190" s="90"/>
    </row>
    <row r="191" spans="2:33" x14ac:dyDescent="0.2">
      <c r="B191" s="90"/>
      <c r="C191" s="90"/>
    </row>
    <row r="192" spans="2:33" x14ac:dyDescent="0.2">
      <c r="B192" s="90"/>
      <c r="C192" s="90"/>
    </row>
    <row r="193" spans="2:3" x14ac:dyDescent="0.2">
      <c r="B193" s="90"/>
      <c r="C193" s="90"/>
    </row>
  </sheetData>
  <mergeCells count="9">
    <mergeCell ref="T5:W5"/>
    <mergeCell ref="X5:AB5"/>
    <mergeCell ref="AC5:AG5"/>
    <mergeCell ref="D4:P4"/>
    <mergeCell ref="B5:C5"/>
    <mergeCell ref="D5:G5"/>
    <mergeCell ref="H5:K5"/>
    <mergeCell ref="L5:O5"/>
    <mergeCell ref="P5:S5"/>
  </mergeCells>
  <dataValidations count="4">
    <dataValidation type="list" allowBlank="1" showInputMessage="1" showErrorMessage="1" sqref="AC7:AC174 AD8:AG167">
      <formula1>Program_Type</formula1>
    </dataValidation>
    <dataValidation type="list" allowBlank="1" showInputMessage="1" showErrorMessage="1" sqref="AD7 AD168:AD174">
      <formula1>Market_Sector</formula1>
    </dataValidation>
    <dataValidation type="list" allowBlank="1" showInputMessage="1" showErrorMessage="1" sqref="AF7 AF168:AF174">
      <formula1>Program_Status</formula1>
    </dataValidation>
    <dataValidation type="list" allowBlank="1" showInputMessage="1" showErrorMessage="1" sqref="AG7 AG168:AG174">
      <formula1>Utility_Grouping</formula1>
    </dataValidation>
  </dataValidations>
  <pageMargins left="0.25" right="0.25" top="0.75" bottom="0.75" header="0.3" footer="0.3"/>
  <pageSetup paperSize="3" scale="88" fitToWidth="4" fitToHeight="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009272-666F-4F12-989C-D295DEC75B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F638D9-F3D1-41FD-A230-FC677ABF17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F1F1DF-BDB1-477C-8A8C-116F285ED98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Portfolio Budget</vt:lpstr>
      <vt:lpstr>App B.1 Budget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2017-04-11T20:52:34Z</dcterms:created>
  <dcterms:modified xsi:type="dcterms:W3CDTF">2017-04-11T20:52:34Z</dcterms:modified>
  <cp:category/>
  <cp:contentStatus/>
</cp:coreProperties>
</file>